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tesco-my.sharepoint.com/personal/uidg1579_vitesco_com/Documents/Desktop/Fussballwette &amp;Excels/"/>
    </mc:Choice>
  </mc:AlternateContent>
  <xr:revisionPtr revIDLastSave="2658" documentId="8_{B5CB8CAB-6EF3-4730-B1F8-7E78F453D62A}" xr6:coauthVersionLast="45" xr6:coauthVersionMax="45" xr10:uidLastSave="{17A488FA-8A6E-47CF-9399-17BF21F2F237}"/>
  <bookViews>
    <workbookView xWindow="-120" yWindow="-120" windowWidth="29040" windowHeight="15840" tabRatio="405" activeTab="1" xr2:uid="{0ADCF060-3E82-4AF6-8B43-FE0EF2005286}"/>
  </bookViews>
  <sheets>
    <sheet name="Vereinschart" sheetId="1" r:id="rId1"/>
    <sheet name="Spielerchart" sheetId="2" r:id="rId2"/>
    <sheet name="Gegnerchart" sheetId="3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B469" i="3" l="1"/>
  <c r="EC468" i="3"/>
  <c r="EC467" i="3"/>
  <c r="AM34" i="1"/>
  <c r="AH35" i="1"/>
  <c r="AB35" i="1"/>
  <c r="EP74" i="1"/>
  <c r="EP75" i="1" s="1"/>
  <c r="AM33" i="1"/>
  <c r="AH34" i="1"/>
  <c r="EO74" i="1"/>
  <c r="EO75" i="1"/>
  <c r="EA469" i="3"/>
  <c r="EC463" i="3"/>
  <c r="EC464" i="3"/>
  <c r="EC465" i="3"/>
  <c r="EC466" i="3"/>
  <c r="DZ113" i="2" l="1" a="1"/>
  <c r="DZ113" i="2" s="1"/>
  <c r="EA113" i="2" a="1"/>
  <c r="EA113" i="2" s="1"/>
  <c r="EB113" i="2" a="1"/>
  <c r="EB113" i="2" s="1"/>
  <c r="DZ469" i="3"/>
  <c r="EC461" i="3"/>
  <c r="EC462" i="3"/>
  <c r="AH33" i="1"/>
  <c r="EN74" i="1"/>
  <c r="EN75" i="1" s="1"/>
  <c r="EM74" i="1" l="1"/>
  <c r="EM75" i="1" s="1"/>
  <c r="DY469" i="3"/>
  <c r="EC460" i="3"/>
  <c r="EC109" i="2" l="1"/>
  <c r="ED109" i="2"/>
  <c r="EC110" i="2"/>
  <c r="ED110" i="2"/>
  <c r="EC102" i="2"/>
  <c r="ED102" i="2"/>
  <c r="EL74" i="1"/>
  <c r="EL75" i="1" s="1"/>
  <c r="DX469" i="3"/>
  <c r="EC457" i="3"/>
  <c r="EC458" i="3"/>
  <c r="EC459" i="3"/>
  <c r="DV469" i="3"/>
  <c r="EK74" i="1"/>
  <c r="EK75" i="1" s="1"/>
  <c r="ED81" i="2"/>
  <c r="EC81" i="2"/>
  <c r="EC456" i="3"/>
  <c r="EJ74" i="1"/>
  <c r="EJ75" i="1" s="1"/>
  <c r="EC32" i="2" l="1"/>
  <c r="EC33" i="2"/>
  <c r="EC35" i="2"/>
  <c r="EC34" i="2"/>
  <c r="EC37" i="2"/>
  <c r="EC36" i="2"/>
  <c r="EC38" i="2"/>
  <c r="EC39" i="2"/>
  <c r="EC40" i="2"/>
  <c r="EC41" i="2"/>
  <c r="EC42" i="2"/>
  <c r="EC43" i="2"/>
  <c r="EC44" i="2"/>
  <c r="EC45" i="2"/>
  <c r="EC46" i="2"/>
  <c r="EC47" i="2"/>
  <c r="EC48" i="2"/>
  <c r="EC49" i="2"/>
  <c r="EC50" i="2"/>
  <c r="EC51" i="2"/>
  <c r="EC53" i="2"/>
  <c r="EC54" i="2"/>
  <c r="EC52" i="2"/>
  <c r="EC55" i="2"/>
  <c r="EC57" i="2"/>
  <c r="EC56" i="2"/>
  <c r="EC58" i="2"/>
  <c r="EC60" i="2"/>
  <c r="EC61" i="2"/>
  <c r="EC62" i="2"/>
  <c r="EC63" i="2"/>
  <c r="EC66" i="2"/>
  <c r="EC59" i="2"/>
  <c r="EC64" i="2"/>
  <c r="EC67" i="2"/>
  <c r="EC68" i="2"/>
  <c r="EC69" i="2"/>
  <c r="EC65" i="2"/>
  <c r="EC70" i="2"/>
  <c r="EC71" i="2"/>
  <c r="EC72" i="2"/>
  <c r="EC73" i="2"/>
  <c r="EC74" i="2"/>
  <c r="EC75" i="2"/>
  <c r="EC76" i="2"/>
  <c r="EC77" i="2"/>
  <c r="EC78" i="2"/>
  <c r="EC79" i="2"/>
  <c r="EC80" i="2"/>
  <c r="EC82" i="2"/>
  <c r="EC83" i="2"/>
  <c r="EC84" i="2"/>
  <c r="EC85" i="2"/>
  <c r="EC86" i="2"/>
  <c r="EC87" i="2"/>
  <c r="EC88" i="2"/>
  <c r="EC89" i="2"/>
  <c r="EC90" i="2"/>
  <c r="EC91" i="2"/>
  <c r="EC92" i="2"/>
  <c r="EC93" i="2"/>
  <c r="EC94" i="2"/>
  <c r="EC95" i="2"/>
  <c r="EC96" i="2"/>
  <c r="EC97" i="2"/>
  <c r="EC98" i="2"/>
  <c r="EC99" i="2"/>
  <c r="EC100" i="2"/>
  <c r="EC101" i="2"/>
  <c r="EC103" i="2"/>
  <c r="EC104" i="2"/>
  <c r="EC105" i="2"/>
  <c r="EC106" i="2"/>
  <c r="EC107" i="2"/>
  <c r="EC108" i="2"/>
  <c r="EC31" i="2"/>
  <c r="DW469" i="3"/>
  <c r="DU469" i="3"/>
  <c r="EC453" i="3"/>
  <c r="EC454" i="3"/>
  <c r="EC455" i="3"/>
  <c r="EI74" i="1"/>
  <c r="EI75" i="1" s="1"/>
  <c r="ED32" i="2" l="1"/>
  <c r="ED33" i="2"/>
  <c r="ED35" i="2"/>
  <c r="ED34" i="2"/>
  <c r="ED37" i="2"/>
  <c r="ED36" i="2"/>
  <c r="ED38" i="2"/>
  <c r="ED39" i="2"/>
  <c r="ED40" i="2"/>
  <c r="ED41" i="2"/>
  <c r="ED42" i="2"/>
  <c r="ED43" i="2"/>
  <c r="ED44" i="2"/>
  <c r="ED45" i="2"/>
  <c r="ED46" i="2"/>
  <c r="ED47" i="2"/>
  <c r="ED48" i="2"/>
  <c r="ED49" i="2"/>
  <c r="ED50" i="2"/>
  <c r="ED51" i="2"/>
  <c r="ED53" i="2"/>
  <c r="ED54" i="2"/>
  <c r="ED52" i="2"/>
  <c r="ED55" i="2"/>
  <c r="ED57" i="2"/>
  <c r="ED56" i="2"/>
  <c r="ED58" i="2"/>
  <c r="ED60" i="2"/>
  <c r="ED61" i="2"/>
  <c r="ED62" i="2"/>
  <c r="ED63" i="2"/>
  <c r="ED66" i="2"/>
  <c r="ED59" i="2"/>
  <c r="ED64" i="2"/>
  <c r="ED67" i="2"/>
  <c r="ED68" i="2"/>
  <c r="ED69" i="2"/>
  <c r="ED65" i="2"/>
  <c r="ED70" i="2"/>
  <c r="ED71" i="2"/>
  <c r="ED72" i="2"/>
  <c r="ED73" i="2"/>
  <c r="ED74" i="2"/>
  <c r="ED75" i="2"/>
  <c r="ED76" i="2"/>
  <c r="ED77" i="2"/>
  <c r="ED78" i="2"/>
  <c r="ED79" i="2"/>
  <c r="ED80" i="2"/>
  <c r="ED82" i="2"/>
  <c r="ED83" i="2"/>
  <c r="ED84" i="2"/>
  <c r="ED85" i="2"/>
  <c r="ED86" i="2"/>
  <c r="ED87" i="2"/>
  <c r="ED88" i="2"/>
  <c r="ED89" i="2"/>
  <c r="ED90" i="2"/>
  <c r="ED91" i="2"/>
  <c r="ED92" i="2"/>
  <c r="ED93" i="2"/>
  <c r="ED94" i="2"/>
  <c r="ED95" i="2"/>
  <c r="ED96" i="2"/>
  <c r="ED97" i="2"/>
  <c r="ED98" i="2"/>
  <c r="ED99" i="2"/>
  <c r="ED100" i="2"/>
  <c r="ED101" i="2"/>
  <c r="ED103" i="2"/>
  <c r="ED104" i="2"/>
  <c r="ED105" i="2"/>
  <c r="ED106" i="2"/>
  <c r="ED107" i="2"/>
  <c r="ED108" i="2"/>
  <c r="ED31" i="2"/>
  <c r="DT113" i="2" a="1"/>
  <c r="DT113" i="2" s="1"/>
  <c r="DU113" i="2" a="1"/>
  <c r="DU113" i="2" s="1"/>
  <c r="DV113" i="2" a="1"/>
  <c r="DV113" i="2" s="1"/>
  <c r="DW113" i="2" a="1"/>
  <c r="DW113" i="2" s="1"/>
  <c r="DX113" i="2" a="1"/>
  <c r="DX113" i="2" s="1"/>
  <c r="DY113" i="2" a="1"/>
  <c r="DY113" i="2" s="1"/>
  <c r="DT112" i="2"/>
  <c r="DU112" i="2"/>
  <c r="DV112" i="2"/>
  <c r="DW112" i="2"/>
  <c r="DX112" i="2"/>
  <c r="DY112" i="2"/>
  <c r="DZ112" i="2"/>
  <c r="EA112" i="2"/>
  <c r="EB112" i="2"/>
  <c r="EH74" i="1"/>
  <c r="EH75" i="1"/>
  <c r="DT469" i="3"/>
  <c r="EC34" i="3"/>
  <c r="EC35" i="3"/>
  <c r="EC36" i="3"/>
  <c r="EC37" i="3"/>
  <c r="EC38" i="3"/>
  <c r="EC39" i="3"/>
  <c r="EC40" i="3"/>
  <c r="EC41" i="3"/>
  <c r="EC42" i="3"/>
  <c r="EC43" i="3"/>
  <c r="EC44" i="3"/>
  <c r="EC45" i="3"/>
  <c r="EC46" i="3"/>
  <c r="EC47" i="3"/>
  <c r="EC48" i="3"/>
  <c r="EC49" i="3"/>
  <c r="EC50" i="3"/>
  <c r="EC51" i="3"/>
  <c r="EC52" i="3"/>
  <c r="EC53" i="3"/>
  <c r="EC54" i="3"/>
  <c r="EC55" i="3"/>
  <c r="EC56" i="3"/>
  <c r="EC57" i="3"/>
  <c r="EC58" i="3"/>
  <c r="EC59" i="3"/>
  <c r="EC60" i="3"/>
  <c r="EC61" i="3"/>
  <c r="EC62" i="3"/>
  <c r="EC63" i="3"/>
  <c r="EC64" i="3"/>
  <c r="EC65" i="3"/>
  <c r="EC66" i="3"/>
  <c r="EC67" i="3"/>
  <c r="EC68" i="3"/>
  <c r="EC69" i="3"/>
  <c r="EC70" i="3"/>
  <c r="EC71" i="3"/>
  <c r="EC72" i="3"/>
  <c r="EC73" i="3"/>
  <c r="EC74" i="3"/>
  <c r="EC75" i="3"/>
  <c r="EC76" i="3"/>
  <c r="EC77" i="3"/>
  <c r="EC78" i="3"/>
  <c r="EC79" i="3"/>
  <c r="EC80" i="3"/>
  <c r="EC81" i="3"/>
  <c r="EC82" i="3"/>
  <c r="EC83" i="3"/>
  <c r="EC84" i="3"/>
  <c r="EC85" i="3"/>
  <c r="EC86" i="3"/>
  <c r="EC87" i="3"/>
  <c r="EC88" i="3"/>
  <c r="EC89" i="3"/>
  <c r="EC90" i="3"/>
  <c r="EC91" i="3"/>
  <c r="EC92" i="3"/>
  <c r="EC93" i="3"/>
  <c r="EC94" i="3"/>
  <c r="EC95" i="3"/>
  <c r="EC96" i="3"/>
  <c r="EC97" i="3"/>
  <c r="EC98" i="3"/>
  <c r="EC99" i="3"/>
  <c r="EC100" i="3"/>
  <c r="EC101" i="3"/>
  <c r="EC102" i="3"/>
  <c r="EC103" i="3"/>
  <c r="EC104" i="3"/>
  <c r="EC105" i="3"/>
  <c r="EC106" i="3"/>
  <c r="EC107" i="3"/>
  <c r="EC108" i="3"/>
  <c r="EC109" i="3"/>
  <c r="EC110" i="3"/>
  <c r="EC111" i="3"/>
  <c r="EC112" i="3"/>
  <c r="EC113" i="3"/>
  <c r="EC114" i="3"/>
  <c r="EC115" i="3"/>
  <c r="EC116" i="3"/>
  <c r="EC117" i="3"/>
  <c r="EC118" i="3"/>
  <c r="EC119" i="3"/>
  <c r="EC120" i="3"/>
  <c r="EC121" i="3"/>
  <c r="EC122" i="3"/>
  <c r="EC123" i="3"/>
  <c r="EC124" i="3"/>
  <c r="EC125" i="3"/>
  <c r="EC126" i="3"/>
  <c r="EC127" i="3"/>
  <c r="EC128" i="3"/>
  <c r="EC129" i="3"/>
  <c r="EC130" i="3"/>
  <c r="EC131" i="3"/>
  <c r="EC132" i="3"/>
  <c r="EC133" i="3"/>
  <c r="EC134" i="3"/>
  <c r="EC135" i="3"/>
  <c r="EC136" i="3"/>
  <c r="EC137" i="3"/>
  <c r="EC138" i="3"/>
  <c r="EC139" i="3"/>
  <c r="EC140" i="3"/>
  <c r="EC141" i="3"/>
  <c r="EC142" i="3"/>
  <c r="EC143" i="3"/>
  <c r="EC144" i="3"/>
  <c r="EC145" i="3"/>
  <c r="EC146" i="3"/>
  <c r="EC147" i="3"/>
  <c r="EC148" i="3"/>
  <c r="EC149" i="3"/>
  <c r="EC150" i="3"/>
  <c r="EC151" i="3"/>
  <c r="EC152" i="3"/>
  <c r="EC153" i="3"/>
  <c r="EC154" i="3"/>
  <c r="EC155" i="3"/>
  <c r="EC156" i="3"/>
  <c r="EC157" i="3"/>
  <c r="EC158" i="3"/>
  <c r="EC159" i="3"/>
  <c r="EC160" i="3"/>
  <c r="EC161" i="3"/>
  <c r="EC162" i="3"/>
  <c r="EC163" i="3"/>
  <c r="EC164" i="3"/>
  <c r="EC165" i="3"/>
  <c r="EC166" i="3"/>
  <c r="EC167" i="3"/>
  <c r="EC168" i="3"/>
  <c r="EC169" i="3"/>
  <c r="EC170" i="3"/>
  <c r="EC171" i="3"/>
  <c r="EC172" i="3"/>
  <c r="EC173" i="3"/>
  <c r="EC174" i="3"/>
  <c r="EC175" i="3"/>
  <c r="EC176" i="3"/>
  <c r="EC177" i="3"/>
  <c r="EC178" i="3"/>
  <c r="EC179" i="3"/>
  <c r="EC180" i="3"/>
  <c r="EC181" i="3"/>
  <c r="EC182" i="3"/>
  <c r="EC183" i="3"/>
  <c r="EC184" i="3"/>
  <c r="EC185" i="3"/>
  <c r="EC186" i="3"/>
  <c r="EC187" i="3"/>
  <c r="EC188" i="3"/>
  <c r="EC189" i="3"/>
  <c r="EC190" i="3"/>
  <c r="EC191" i="3"/>
  <c r="EC192" i="3"/>
  <c r="EC193" i="3"/>
  <c r="EC194" i="3"/>
  <c r="EC195" i="3"/>
  <c r="EC196" i="3"/>
  <c r="EC197" i="3"/>
  <c r="EC198" i="3"/>
  <c r="EC199" i="3"/>
  <c r="EC200" i="3"/>
  <c r="EC201" i="3"/>
  <c r="EC202" i="3"/>
  <c r="EC203" i="3"/>
  <c r="EC204" i="3"/>
  <c r="EC205" i="3"/>
  <c r="EC206" i="3"/>
  <c r="EC207" i="3"/>
  <c r="EC208" i="3"/>
  <c r="EC209" i="3"/>
  <c r="EC210" i="3"/>
  <c r="EC211" i="3"/>
  <c r="EC212" i="3"/>
  <c r="EC213" i="3"/>
  <c r="EC214" i="3"/>
  <c r="EC215" i="3"/>
  <c r="EC216" i="3"/>
  <c r="EC217" i="3"/>
  <c r="EC218" i="3"/>
  <c r="EC219" i="3"/>
  <c r="EC220" i="3"/>
  <c r="EC221" i="3"/>
  <c r="EC222" i="3"/>
  <c r="EC223" i="3"/>
  <c r="EC224" i="3"/>
  <c r="EC225" i="3"/>
  <c r="EC226" i="3"/>
  <c r="EC227" i="3"/>
  <c r="EC228" i="3"/>
  <c r="EC229" i="3"/>
  <c r="EC230" i="3"/>
  <c r="EC231" i="3"/>
  <c r="EC232" i="3"/>
  <c r="EC233" i="3"/>
  <c r="EC234" i="3"/>
  <c r="EC235" i="3"/>
  <c r="EC236" i="3"/>
  <c r="EC237" i="3"/>
  <c r="EC238" i="3"/>
  <c r="EC239" i="3"/>
  <c r="EC240" i="3"/>
  <c r="EC241" i="3"/>
  <c r="EC242" i="3"/>
  <c r="EC243" i="3"/>
  <c r="EC244" i="3"/>
  <c r="EC245" i="3"/>
  <c r="EC246" i="3"/>
  <c r="EC247" i="3"/>
  <c r="EC248" i="3"/>
  <c r="EC249" i="3"/>
  <c r="EC250" i="3"/>
  <c r="EC251" i="3"/>
  <c r="EC252" i="3"/>
  <c r="EC253" i="3"/>
  <c r="EC254" i="3"/>
  <c r="EC255" i="3"/>
  <c r="EC256" i="3"/>
  <c r="EC257" i="3"/>
  <c r="EC258" i="3"/>
  <c r="EC259" i="3"/>
  <c r="EC260" i="3"/>
  <c r="EC261" i="3"/>
  <c r="EC262" i="3"/>
  <c r="EC263" i="3"/>
  <c r="EC264" i="3"/>
  <c r="EC265" i="3"/>
  <c r="EC266" i="3"/>
  <c r="EC267" i="3"/>
  <c r="EC268" i="3"/>
  <c r="EC269" i="3"/>
  <c r="EC270" i="3"/>
  <c r="EC271" i="3"/>
  <c r="EC272" i="3"/>
  <c r="EC273" i="3"/>
  <c r="EC274" i="3"/>
  <c r="EC275" i="3"/>
  <c r="EC276" i="3"/>
  <c r="EC277" i="3"/>
  <c r="EC278" i="3"/>
  <c r="EC279" i="3"/>
  <c r="EC280" i="3"/>
  <c r="EC281" i="3"/>
  <c r="EC282" i="3"/>
  <c r="EC283" i="3"/>
  <c r="EC284" i="3"/>
  <c r="EC285" i="3"/>
  <c r="EC286" i="3"/>
  <c r="EC287" i="3"/>
  <c r="EC288" i="3"/>
  <c r="EC289" i="3"/>
  <c r="EC290" i="3"/>
  <c r="EC291" i="3"/>
  <c r="EC292" i="3"/>
  <c r="EC293" i="3"/>
  <c r="EC294" i="3"/>
  <c r="EC295" i="3"/>
  <c r="EC296" i="3"/>
  <c r="EC297" i="3"/>
  <c r="EC298" i="3"/>
  <c r="EC299" i="3"/>
  <c r="EC300" i="3"/>
  <c r="EC301" i="3"/>
  <c r="EC302" i="3"/>
  <c r="EC303" i="3"/>
  <c r="EC304" i="3"/>
  <c r="EC305" i="3"/>
  <c r="EC306" i="3"/>
  <c r="EC307" i="3"/>
  <c r="EC308" i="3"/>
  <c r="EC309" i="3"/>
  <c r="EC310" i="3"/>
  <c r="EC311" i="3"/>
  <c r="EC312" i="3"/>
  <c r="EC313" i="3"/>
  <c r="EC314" i="3"/>
  <c r="EC315" i="3"/>
  <c r="EC316" i="3"/>
  <c r="EC317" i="3"/>
  <c r="EC318" i="3"/>
  <c r="EC319" i="3"/>
  <c r="EC320" i="3"/>
  <c r="EC321" i="3"/>
  <c r="EC322" i="3"/>
  <c r="EC323" i="3"/>
  <c r="EC324" i="3"/>
  <c r="EC325" i="3"/>
  <c r="EC326" i="3"/>
  <c r="EC327" i="3"/>
  <c r="EC328" i="3"/>
  <c r="EC329" i="3"/>
  <c r="EC330" i="3"/>
  <c r="EC331" i="3"/>
  <c r="EC332" i="3"/>
  <c r="EC333" i="3"/>
  <c r="EC334" i="3"/>
  <c r="EC335" i="3"/>
  <c r="EC336" i="3"/>
  <c r="EC337" i="3"/>
  <c r="EC338" i="3"/>
  <c r="EC339" i="3"/>
  <c r="EC340" i="3"/>
  <c r="EC341" i="3"/>
  <c r="EC342" i="3"/>
  <c r="EC343" i="3"/>
  <c r="EC344" i="3"/>
  <c r="EC345" i="3"/>
  <c r="EC346" i="3"/>
  <c r="EC347" i="3"/>
  <c r="EC348" i="3"/>
  <c r="EC349" i="3"/>
  <c r="EC350" i="3"/>
  <c r="EC351" i="3"/>
  <c r="EC352" i="3"/>
  <c r="EC353" i="3"/>
  <c r="EC354" i="3"/>
  <c r="EC355" i="3"/>
  <c r="EC356" i="3"/>
  <c r="EC357" i="3"/>
  <c r="EC358" i="3"/>
  <c r="EC359" i="3"/>
  <c r="EC360" i="3"/>
  <c r="EC361" i="3"/>
  <c r="EC362" i="3"/>
  <c r="EC363" i="3"/>
  <c r="EC364" i="3"/>
  <c r="EC365" i="3"/>
  <c r="EC366" i="3"/>
  <c r="EC367" i="3"/>
  <c r="EC368" i="3"/>
  <c r="EC369" i="3"/>
  <c r="EC370" i="3"/>
  <c r="EC371" i="3"/>
  <c r="EC372" i="3"/>
  <c r="EC373" i="3"/>
  <c r="EC374" i="3"/>
  <c r="EC375" i="3"/>
  <c r="EC376" i="3"/>
  <c r="EC377" i="3"/>
  <c r="EC378" i="3"/>
  <c r="EC379" i="3"/>
  <c r="EC380" i="3"/>
  <c r="EC381" i="3"/>
  <c r="EC382" i="3"/>
  <c r="EC383" i="3"/>
  <c r="EC384" i="3"/>
  <c r="EC385" i="3"/>
  <c r="EC386" i="3"/>
  <c r="EC387" i="3"/>
  <c r="EC388" i="3"/>
  <c r="EC389" i="3"/>
  <c r="EC390" i="3"/>
  <c r="EC391" i="3"/>
  <c r="EC392" i="3"/>
  <c r="EC393" i="3"/>
  <c r="EC394" i="3"/>
  <c r="EC395" i="3"/>
  <c r="EC396" i="3"/>
  <c r="EC397" i="3"/>
  <c r="EC398" i="3"/>
  <c r="EC399" i="3"/>
  <c r="EC400" i="3"/>
  <c r="EC401" i="3"/>
  <c r="EC402" i="3"/>
  <c r="EC403" i="3"/>
  <c r="EC404" i="3"/>
  <c r="EC405" i="3"/>
  <c r="EC406" i="3"/>
  <c r="EC407" i="3"/>
  <c r="EC408" i="3"/>
  <c r="EC409" i="3"/>
  <c r="EC410" i="3"/>
  <c r="EC411" i="3"/>
  <c r="EC412" i="3"/>
  <c r="EC413" i="3"/>
  <c r="EC414" i="3"/>
  <c r="EC415" i="3"/>
  <c r="EC416" i="3"/>
  <c r="EC417" i="3"/>
  <c r="EC418" i="3"/>
  <c r="EC419" i="3"/>
  <c r="EC420" i="3"/>
  <c r="EC421" i="3"/>
  <c r="EC422" i="3"/>
  <c r="EC423" i="3"/>
  <c r="EC424" i="3"/>
  <c r="EC425" i="3"/>
  <c r="EC426" i="3"/>
  <c r="EC427" i="3"/>
  <c r="EC428" i="3"/>
  <c r="EC429" i="3"/>
  <c r="EC430" i="3"/>
  <c r="EC431" i="3"/>
  <c r="EC432" i="3"/>
  <c r="EC433" i="3"/>
  <c r="EC434" i="3"/>
  <c r="EC435" i="3"/>
  <c r="EC436" i="3"/>
  <c r="EC437" i="3"/>
  <c r="EC438" i="3"/>
  <c r="EC439" i="3"/>
  <c r="EC440" i="3"/>
  <c r="EC441" i="3"/>
  <c r="EC442" i="3"/>
  <c r="EC443" i="3"/>
  <c r="EC444" i="3"/>
  <c r="EC445" i="3"/>
  <c r="EC446" i="3"/>
  <c r="EC447" i="3"/>
  <c r="EC448" i="3"/>
  <c r="EC449" i="3"/>
  <c r="EC450" i="3"/>
  <c r="EC451" i="3"/>
  <c r="EC452" i="3"/>
  <c r="EC33" i="3"/>
  <c r="DS113" i="2" a="1"/>
  <c r="DS113" i="2" s="1"/>
  <c r="DS469" i="3"/>
  <c r="DR469" i="3" l="1"/>
  <c r="EE74" i="1" l="1"/>
  <c r="EE75" i="1" s="1"/>
  <c r="EF74" i="1"/>
  <c r="EF75" i="1" s="1"/>
  <c r="EG74" i="1"/>
  <c r="EG75" i="1" s="1"/>
  <c r="DQ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U469" i="3"/>
  <c r="AV469" i="3"/>
  <c r="AW469" i="3"/>
  <c r="AX469" i="3"/>
  <c r="AY469" i="3"/>
  <c r="AZ469" i="3"/>
  <c r="BA469" i="3"/>
  <c r="BB469" i="3"/>
  <c r="BC469" i="3"/>
  <c r="BD469" i="3"/>
  <c r="BE469" i="3"/>
  <c r="BF469" i="3"/>
  <c r="BG469" i="3"/>
  <c r="BH469" i="3"/>
  <c r="BI469" i="3"/>
  <c r="BJ469" i="3"/>
  <c r="BK469" i="3"/>
  <c r="BL469" i="3"/>
  <c r="BM469" i="3"/>
  <c r="BN469" i="3"/>
  <c r="BO469" i="3"/>
  <c r="BP469" i="3"/>
  <c r="BQ469" i="3"/>
  <c r="BR469" i="3"/>
  <c r="BS469" i="3"/>
  <c r="BT469" i="3"/>
  <c r="BU469" i="3"/>
  <c r="BV469" i="3"/>
  <c r="BW469" i="3"/>
  <c r="BX469" i="3"/>
  <c r="BY469" i="3"/>
  <c r="BZ469" i="3"/>
  <c r="CA469" i="3"/>
  <c r="CB469" i="3"/>
  <c r="CC469" i="3"/>
  <c r="CD469" i="3"/>
  <c r="CE469" i="3"/>
  <c r="CF469" i="3"/>
  <c r="CG469" i="3"/>
  <c r="CH469" i="3"/>
  <c r="CI469" i="3"/>
  <c r="CJ469" i="3"/>
  <c r="CK469" i="3"/>
  <c r="CL469" i="3"/>
  <c r="CM469" i="3"/>
  <c r="CN469" i="3"/>
  <c r="CO469" i="3"/>
  <c r="CP469" i="3"/>
  <c r="CQ469" i="3"/>
  <c r="CR469" i="3"/>
  <c r="CS469" i="3"/>
  <c r="CT469" i="3"/>
  <c r="CU469" i="3"/>
  <c r="CV469" i="3"/>
  <c r="CW469" i="3"/>
  <c r="CX469" i="3"/>
  <c r="CY469" i="3"/>
  <c r="CZ469" i="3"/>
  <c r="DA469" i="3"/>
  <c r="DB469" i="3"/>
  <c r="DC469" i="3"/>
  <c r="DD469" i="3"/>
  <c r="DE469" i="3"/>
  <c r="DF469" i="3"/>
  <c r="DG469" i="3"/>
  <c r="DH469" i="3"/>
  <c r="DI469" i="3"/>
  <c r="DJ469" i="3"/>
  <c r="DK469" i="3"/>
  <c r="DL469" i="3"/>
  <c r="DM469" i="3"/>
  <c r="DN469" i="3"/>
  <c r="DO469" i="3"/>
  <c r="DP469" i="3"/>
  <c r="EC469" i="3" l="1"/>
  <c r="DN113" i="2" a="1"/>
  <c r="DN113" i="2" s="1"/>
  <c r="DO113" i="2" a="1"/>
  <c r="DO113" i="2" s="1"/>
  <c r="DP113" i="2" a="1"/>
  <c r="DP113" i="2" s="1"/>
  <c r="DQ113" i="2" a="1"/>
  <c r="DQ113" i="2" s="1"/>
  <c r="DR113" i="2" a="1"/>
  <c r="DR113" i="2" s="1"/>
  <c r="DM113" i="2" a="1"/>
  <c r="DM113" i="2" s="1"/>
  <c r="DY74" i="1" l="1"/>
  <c r="DY75" i="1" s="1"/>
  <c r="DZ74" i="1"/>
  <c r="DZ75" i="1" s="1"/>
  <c r="EA74" i="1"/>
  <c r="EA75" i="1" s="1"/>
  <c r="EB74" i="1"/>
  <c r="EB75" i="1" s="1"/>
  <c r="EC74" i="1"/>
  <c r="EC75" i="1" s="1"/>
  <c r="ED74" i="1"/>
  <c r="ED75" i="1"/>
  <c r="DK112" i="2"/>
  <c r="DL112" i="2"/>
  <c r="DM112" i="2"/>
  <c r="DN112" i="2"/>
  <c r="DO112" i="2"/>
  <c r="DP112" i="2"/>
  <c r="DQ112" i="2"/>
  <c r="DR112" i="2"/>
  <c r="DS112" i="2"/>
  <c r="DK113" i="2" a="1"/>
  <c r="DK113" i="2" s="1"/>
  <c r="DL113" i="2" a="1"/>
  <c r="DL113" i="2" s="1"/>
  <c r="DI113" i="2" l="1" a="1"/>
  <c r="DI113" i="2" s="1"/>
  <c r="DJ113" i="2" a="1"/>
  <c r="DJ113" i="2" s="1"/>
  <c r="DH113" i="2" a="1"/>
  <c r="DH113" i="2" s="1"/>
  <c r="DG113" i="2" a="1"/>
  <c r="DG113" i="2" s="1"/>
  <c r="DF113" i="2" l="1" a="1"/>
  <c r="DF113" i="2" s="1"/>
  <c r="DE113" i="2" a="1"/>
  <c r="DE113" i="2" s="1"/>
  <c r="DB112" i="2" l="1"/>
  <c r="DC112" i="2"/>
  <c r="DD112" i="2"/>
  <c r="DE112" i="2"/>
  <c r="DF112" i="2"/>
  <c r="DG112" i="2"/>
  <c r="DH112" i="2"/>
  <c r="DI112" i="2"/>
  <c r="DJ112" i="2"/>
  <c r="DB113" i="2" a="1"/>
  <c r="DB113" i="2" s="1"/>
  <c r="DC113" i="2" a="1"/>
  <c r="DC113" i="2" s="1"/>
  <c r="DD113" i="2" a="1"/>
  <c r="DD113" i="2" s="1"/>
  <c r="DP74" i="1"/>
  <c r="DQ74" i="1"/>
  <c r="DQ75" i="1" s="1"/>
  <c r="DR74" i="1"/>
  <c r="DR75" i="1" s="1"/>
  <c r="DS74" i="1"/>
  <c r="DS75" i="1" s="1"/>
  <c r="DT74" i="1"/>
  <c r="DT75" i="1" s="1"/>
  <c r="DU74" i="1"/>
  <c r="DU75" i="1" s="1"/>
  <c r="DV74" i="1"/>
  <c r="DV75" i="1" s="1"/>
  <c r="DW74" i="1"/>
  <c r="DW75" i="1" s="1"/>
  <c r="DX74" i="1"/>
  <c r="DX75" i="1" s="1"/>
  <c r="DP75" i="1"/>
  <c r="DO74" i="1" l="1"/>
  <c r="DN74" i="1" l="1"/>
  <c r="DM74" i="1"/>
  <c r="DL74" i="1" l="1"/>
  <c r="DK74" i="1" l="1"/>
  <c r="DJ74" i="1" l="1"/>
  <c r="DI74" i="1" l="1"/>
  <c r="DH74" i="1"/>
  <c r="DG74" i="1" l="1"/>
  <c r="EC28" i="2"/>
  <c r="DF74" i="1" l="1"/>
  <c r="CR112" i="2" l="1"/>
  <c r="CR113" i="2" a="1"/>
  <c r="CR113" i="2" s="1"/>
  <c r="DE74" i="1"/>
  <c r="DD74" i="1" l="1"/>
  <c r="AB34" i="1"/>
  <c r="AB33" i="1"/>
  <c r="DE75" i="1"/>
  <c r="DF75" i="1"/>
  <c r="DG75" i="1"/>
  <c r="DH75" i="1"/>
  <c r="DI75" i="1"/>
  <c r="DJ75" i="1"/>
  <c r="DK75" i="1"/>
  <c r="DL75" i="1"/>
  <c r="DM75" i="1"/>
  <c r="DN75" i="1"/>
  <c r="DO75" i="1"/>
  <c r="CQ112" i="2"/>
  <c r="CS112" i="2"/>
  <c r="CT112" i="2"/>
  <c r="CU112" i="2"/>
  <c r="CV112" i="2"/>
  <c r="CW112" i="2"/>
  <c r="CX112" i="2"/>
  <c r="CY112" i="2"/>
  <c r="CZ112" i="2"/>
  <c r="DA112" i="2"/>
  <c r="CQ113" i="2" a="1"/>
  <c r="CQ113" i="2" s="1"/>
  <c r="CS113" i="2" a="1"/>
  <c r="CS113" i="2" s="1"/>
  <c r="CT113" i="2" a="1"/>
  <c r="CT113" i="2" s="1"/>
  <c r="CU113" i="2" a="1"/>
  <c r="CU113" i="2" s="1"/>
  <c r="CV113" i="2" a="1"/>
  <c r="CV113" i="2" s="1"/>
  <c r="CW113" i="2" a="1"/>
  <c r="CW113" i="2" s="1"/>
  <c r="CX113" i="2" a="1"/>
  <c r="CX113" i="2" s="1"/>
  <c r="CY113" i="2" a="1"/>
  <c r="CY113" i="2" s="1"/>
  <c r="CZ113" i="2" a="1"/>
  <c r="CZ113" i="2" s="1"/>
  <c r="DA113" i="2" a="1"/>
  <c r="DA113" i="2" s="1"/>
  <c r="EC28" i="3"/>
  <c r="CO113" i="2" a="1"/>
  <c r="CO113" i="2" s="1"/>
  <c r="DC74" i="1"/>
  <c r="CN113" i="2" l="1" a="1"/>
  <c r="CN113" i="2" s="1"/>
  <c r="DB74" i="1"/>
  <c r="EQ28" i="1"/>
  <c r="CM113" i="2" l="1" a="1"/>
  <c r="CM113" i="2" s="1"/>
  <c r="DA74" i="1"/>
  <c r="CZ74" i="1" l="1"/>
  <c r="CY74" i="1" l="1"/>
  <c r="CX74" i="1" l="1"/>
  <c r="CX75" i="1" l="1"/>
  <c r="CY75" i="1"/>
  <c r="CZ75" i="1"/>
  <c r="DA75" i="1"/>
  <c r="DB75" i="1"/>
  <c r="DC75" i="1"/>
  <c r="DD75" i="1"/>
  <c r="CW74" i="1"/>
  <c r="CW75" i="1" s="1"/>
  <c r="CH112" i="2" l="1"/>
  <c r="CI112" i="2"/>
  <c r="CJ112" i="2"/>
  <c r="CK112" i="2"/>
  <c r="CL112" i="2"/>
  <c r="CM112" i="2"/>
  <c r="CN112" i="2"/>
  <c r="CO112" i="2"/>
  <c r="CP112" i="2"/>
  <c r="CH113" i="2" a="1"/>
  <c r="CH113" i="2" s="1"/>
  <c r="CI113" i="2" a="1"/>
  <c r="CI113" i="2" s="1"/>
  <c r="CJ113" i="2" a="1"/>
  <c r="CJ113" i="2" s="1"/>
  <c r="CK113" i="2" a="1"/>
  <c r="CK113" i="2" s="1"/>
  <c r="CL113" i="2" a="1"/>
  <c r="CL113" i="2" s="1"/>
  <c r="CP113" i="2" a="1"/>
  <c r="CP113" i="2" s="1"/>
  <c r="CV74" i="1"/>
  <c r="CV75" i="1" s="1"/>
  <c r="CU74" i="1" l="1"/>
  <c r="CS74" i="1" l="1"/>
  <c r="CT74" i="1"/>
  <c r="CQ74" i="1" l="1"/>
  <c r="CR74" i="1"/>
  <c r="CP74" i="1" l="1"/>
  <c r="CP75" i="1" s="1"/>
  <c r="CR75" i="1"/>
  <c r="CS75" i="1"/>
  <c r="CQ75" i="1"/>
  <c r="CT75" i="1"/>
  <c r="CU75" i="1"/>
  <c r="CB112" i="2"/>
  <c r="CC112" i="2"/>
  <c r="CD112" i="2"/>
  <c r="CE112" i="2"/>
  <c r="CF112" i="2"/>
  <c r="CG112" i="2"/>
  <c r="CB113" i="2" a="1"/>
  <c r="CB113" i="2" s="1"/>
  <c r="CC113" i="2" a="1"/>
  <c r="CC113" i="2" s="1"/>
  <c r="CD113" i="2" a="1"/>
  <c r="CD113" i="2" s="1"/>
  <c r="CE113" i="2" a="1"/>
  <c r="CE113" i="2" s="1"/>
  <c r="CF113" i="2" a="1"/>
  <c r="CF113" i="2" s="1"/>
  <c r="CG113" i="2" a="1"/>
  <c r="CG113" i="2" s="1"/>
  <c r="CA113" i="2" l="1" a="1"/>
  <c r="CA113" i="2" s="1"/>
  <c r="BZ113" i="2" l="1" a="1"/>
  <c r="BZ113" i="2" s="1"/>
  <c r="BX113" i="2" a="1"/>
  <c r="BX113" i="2" s="1"/>
  <c r="BY113" i="2" a="1"/>
  <c r="BY113" i="2" s="1"/>
  <c r="BV113" i="2" l="1" a="1"/>
  <c r="BV113" i="2" s="1"/>
  <c r="BW112" i="2"/>
  <c r="BX112" i="2"/>
  <c r="BY112" i="2"/>
  <c r="BZ112" i="2"/>
  <c r="CA112" i="2"/>
  <c r="BW113" i="2" a="1"/>
  <c r="BW113" i="2" s="1"/>
  <c r="BU113" i="2" l="1" a="1"/>
  <c r="BU113" i="2" s="1"/>
  <c r="CH74" i="1"/>
  <c r="CH75" i="1" s="1"/>
  <c r="CI74" i="1"/>
  <c r="CI75" i="1" s="1"/>
  <c r="CJ74" i="1"/>
  <c r="CJ75" i="1" s="1"/>
  <c r="CK74" i="1"/>
  <c r="CK75" i="1" s="1"/>
  <c r="CL74" i="1"/>
  <c r="CL75" i="1" s="1"/>
  <c r="CM74" i="1"/>
  <c r="CM75" i="1" s="1"/>
  <c r="CN74" i="1"/>
  <c r="CN75" i="1" s="1"/>
  <c r="CO74" i="1"/>
  <c r="CO75" i="1" s="1"/>
  <c r="BR113" i="2" l="1" a="1"/>
  <c r="BR113" i="2" s="1"/>
  <c r="BS113" i="2" a="1"/>
  <c r="BS113" i="2" s="1"/>
  <c r="BT113" i="2" a="1"/>
  <c r="BT113" i="2" s="1"/>
  <c r="BQ113" i="2" a="1"/>
  <c r="BQ113" i="2" s="1"/>
  <c r="CG74" i="1"/>
  <c r="CG75" i="1" s="1"/>
  <c r="BS112" i="2" l="1"/>
  <c r="BT112" i="2"/>
  <c r="BU112" i="2"/>
  <c r="BV112" i="2"/>
  <c r="BO113" i="2" l="1" a="1"/>
  <c r="BO113" i="2" s="1"/>
  <c r="BN113" i="2" a="1"/>
  <c r="BN113" i="2" s="1"/>
  <c r="BP113" i="2" a="1"/>
  <c r="BP113" i="2" s="1"/>
  <c r="BM113" i="2" a="1"/>
  <c r="BM113" i="2" s="1"/>
  <c r="BM112" i="2"/>
  <c r="BN112" i="2"/>
  <c r="BO112" i="2"/>
  <c r="BP112" i="2"/>
  <c r="BQ112" i="2"/>
  <c r="BR112" i="2"/>
  <c r="BZ74" i="1"/>
  <c r="BZ75" i="1" s="1"/>
  <c r="CA74" i="1"/>
  <c r="CA75" i="1" s="1"/>
  <c r="CB74" i="1"/>
  <c r="CB75" i="1" s="1"/>
  <c r="CC74" i="1"/>
  <c r="CC75" i="1" s="1"/>
  <c r="CD74" i="1"/>
  <c r="CD75" i="1" s="1"/>
  <c r="CE74" i="1"/>
  <c r="CE75" i="1" s="1"/>
  <c r="CF74" i="1"/>
  <c r="CF75" i="1" s="1"/>
  <c r="BL113" i="2" l="1" a="1"/>
  <c r="BL113" i="2" s="1"/>
  <c r="BK113" i="2" a="1"/>
  <c r="BK113" i="2" s="1"/>
  <c r="BJ113" i="2" l="1" a="1"/>
  <c r="BJ113" i="2" s="1"/>
  <c r="BI113" i="2" l="1" a="1"/>
  <c r="BI113" i="2" s="1"/>
  <c r="BH113" i="2" l="1" a="1"/>
  <c r="BH113" i="2" s="1"/>
  <c r="BU74" i="1"/>
  <c r="BU75" i="1" s="1"/>
  <c r="BV74" i="1"/>
  <c r="BV75" i="1" s="1"/>
  <c r="BW74" i="1"/>
  <c r="BW75" i="1" s="1"/>
  <c r="BX74" i="1"/>
  <c r="BX75" i="1" s="1"/>
  <c r="BY74" i="1"/>
  <c r="BY75" i="1" s="1"/>
  <c r="BG113" i="2" a="1"/>
  <c r="BG113" i="2" s="1"/>
  <c r="BG112" i="2"/>
  <c r="BH112" i="2"/>
  <c r="BI112" i="2"/>
  <c r="BJ112" i="2"/>
  <c r="BK112" i="2"/>
  <c r="BL112" i="2"/>
  <c r="BF113" i="2" l="1" a="1"/>
  <c r="BF113" i="2" s="1"/>
  <c r="BD113" i="2" l="1" a="1"/>
  <c r="BD113" i="2" s="1"/>
  <c r="BE113" i="2" a="1"/>
  <c r="BE113" i="2" s="1"/>
  <c r="BC113" i="2" l="1" a="1"/>
  <c r="BC113" i="2" s="1"/>
  <c r="BB113" i="2" l="1" a="1"/>
  <c r="BB113" i="2" s="1"/>
  <c r="BA113" i="2" l="1" a="1"/>
  <c r="BA113" i="2" s="1"/>
  <c r="BO74" i="1" l="1"/>
  <c r="BO75" i="1" s="1"/>
  <c r="BP74" i="1"/>
  <c r="BP75" i="1" s="1"/>
  <c r="BQ74" i="1"/>
  <c r="BQ75" i="1" s="1"/>
  <c r="BR74" i="1"/>
  <c r="BR75" i="1" s="1"/>
  <c r="BS74" i="1"/>
  <c r="BS75" i="1" s="1"/>
  <c r="BT74" i="1"/>
  <c r="BT75" i="1" s="1"/>
  <c r="BA112" i="2"/>
  <c r="BB112" i="2"/>
  <c r="BC112" i="2"/>
  <c r="BD112" i="2"/>
  <c r="BE112" i="2"/>
  <c r="BF112" i="2"/>
  <c r="AZ113" i="2" l="1" a="1"/>
  <c r="AZ113" i="2" s="1"/>
  <c r="AX113" i="2" a="1"/>
  <c r="AX113" i="2" s="1"/>
  <c r="AY113" i="2" a="1"/>
  <c r="AY113" i="2" s="1"/>
  <c r="AW113" i="2" l="1" a="1"/>
  <c r="AW113" i="2" s="1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K113" i="2" a="1"/>
  <c r="K113" i="2" s="1"/>
  <c r="L113" i="2" a="1"/>
  <c r="L113" i="2" s="1"/>
  <c r="M113" i="2"/>
  <c r="N113" i="2" a="1"/>
  <c r="N113" i="2" s="1"/>
  <c r="O113" i="2" a="1"/>
  <c r="O113" i="2" s="1"/>
  <c r="P113" i="2"/>
  <c r="Q113" i="2" a="1"/>
  <c r="Q113" i="2" s="1"/>
  <c r="R113" i="2" a="1"/>
  <c r="R113" i="2" s="1"/>
  <c r="S113" i="2" a="1"/>
  <c r="S113" i="2" s="1"/>
  <c r="T113" i="2" a="1"/>
  <c r="T113" i="2" s="1"/>
  <c r="U113" i="2" a="1"/>
  <c r="U113" i="2" s="1"/>
  <c r="V113" i="2" a="1"/>
  <c r="V113" i="2" s="1"/>
  <c r="W113" i="2" a="1"/>
  <c r="W113" i="2" s="1"/>
  <c r="X113" i="2" a="1"/>
  <c r="X113" i="2" s="1"/>
  <c r="Y113" i="2" a="1"/>
  <c r="Y113" i="2" s="1"/>
  <c r="Z113" i="2" a="1"/>
  <c r="Z113" i="2" s="1"/>
  <c r="AA113" i="2" a="1"/>
  <c r="AA113" i="2" s="1"/>
  <c r="AB113" i="2" a="1"/>
  <c r="AB113" i="2" s="1"/>
  <c r="AC113" i="2" a="1"/>
  <c r="AC113" i="2" s="1"/>
  <c r="AD113" i="2" a="1"/>
  <c r="AD113" i="2" s="1"/>
  <c r="AE113" i="2" a="1"/>
  <c r="AE113" i="2" s="1"/>
  <c r="AF113" i="2" a="1"/>
  <c r="AF113" i="2" s="1"/>
  <c r="AG113" i="2" a="1"/>
  <c r="AG113" i="2" s="1"/>
  <c r="AH113" i="2" a="1"/>
  <c r="AH113" i="2" s="1"/>
  <c r="AI113" i="2" a="1"/>
  <c r="AI113" i="2" s="1"/>
  <c r="AJ113" i="2" a="1"/>
  <c r="AJ113" i="2" s="1"/>
  <c r="AK113" i="2" a="1"/>
  <c r="AK113" i="2" s="1"/>
  <c r="AL113" i="2" a="1"/>
  <c r="AL113" i="2" s="1"/>
  <c r="AM113" i="2" a="1"/>
  <c r="AM113" i="2" s="1"/>
  <c r="AN113" i="2" a="1"/>
  <c r="AN113" i="2" s="1"/>
  <c r="AO113" i="2" a="1"/>
  <c r="AO113" i="2" s="1"/>
  <c r="AP113" i="2" a="1"/>
  <c r="AP113" i="2" s="1"/>
  <c r="AV113" i="2" l="1" a="1"/>
  <c r="AV113" i="2" s="1"/>
  <c r="AU113" i="2" l="1" a="1"/>
  <c r="AU113" i="2" s="1"/>
  <c r="AU112" i="2"/>
  <c r="AV112" i="2"/>
  <c r="AW112" i="2"/>
  <c r="AX112" i="2"/>
  <c r="AY112" i="2"/>
  <c r="AZ112" i="2"/>
  <c r="BI74" i="1"/>
  <c r="BI75" i="1" s="1"/>
  <c r="BJ74" i="1"/>
  <c r="BJ75" i="1" s="1"/>
  <c r="BK74" i="1"/>
  <c r="BK75" i="1" s="1"/>
  <c r="BL74" i="1"/>
  <c r="BL75" i="1" s="1"/>
  <c r="BM74" i="1"/>
  <c r="BM75" i="1" s="1"/>
  <c r="BN74" i="1"/>
  <c r="BN75" i="1" s="1"/>
  <c r="AT113" i="2" l="1" a="1"/>
  <c r="AT113" i="2" s="1"/>
  <c r="AS113" i="2" a="1"/>
  <c r="AS113" i="2" s="1"/>
  <c r="AR113" i="2" a="1"/>
  <c r="AR113" i="2" s="1"/>
  <c r="BC74" i="1" l="1"/>
  <c r="BC75" i="1" s="1"/>
  <c r="BD74" i="1"/>
  <c r="BD75" i="1" s="1"/>
  <c r="BE74" i="1"/>
  <c r="BE75" i="1" s="1"/>
  <c r="BF74" i="1"/>
  <c r="BF75" i="1" s="1"/>
  <c r="BG74" i="1"/>
  <c r="BG75" i="1" s="1"/>
  <c r="BH74" i="1"/>
  <c r="BH75" i="1" s="1"/>
  <c r="AQ113" i="2" a="1"/>
  <c r="AQ113" i="2" s="1"/>
  <c r="AQ112" i="2"/>
  <c r="AR112" i="2"/>
  <c r="AS112" i="2"/>
  <c r="AT112" i="2"/>
  <c r="BB74" i="1" l="1"/>
  <c r="BA74" i="1" l="1"/>
  <c r="AZ74" i="1" l="1"/>
  <c r="AY74" i="1"/>
  <c r="AX74" i="1" l="1"/>
  <c r="AW74" i="1" l="1"/>
  <c r="AW75" i="1" s="1"/>
  <c r="AX75" i="1"/>
  <c r="BA75" i="1"/>
  <c r="BB75" i="1"/>
  <c r="AY75" i="1"/>
  <c r="AZ75" i="1"/>
  <c r="AT74" i="1" l="1"/>
  <c r="AT75" i="1" s="1"/>
  <c r="AU74" i="1"/>
  <c r="AU75" i="1" s="1"/>
  <c r="AV74" i="1"/>
  <c r="AV75" i="1" s="1"/>
  <c r="AS74" i="1" l="1"/>
  <c r="AS75" i="1" s="1"/>
  <c r="AR74" i="1"/>
  <c r="AR75" i="1" s="1"/>
  <c r="AQ74" i="1"/>
  <c r="AQ75" i="1" s="1"/>
  <c r="AP74" i="1"/>
  <c r="AP75" i="1" s="1"/>
  <c r="AO74" i="1"/>
  <c r="AO75" i="1" s="1"/>
  <c r="AN74" i="1"/>
  <c r="AN75" i="1" s="1"/>
  <c r="AM74" i="1"/>
  <c r="AM75" i="1" s="1"/>
  <c r="AL74" i="1"/>
  <c r="AL75" i="1" s="1"/>
  <c r="AK74" i="1"/>
  <c r="AK75" i="1" s="1"/>
  <c r="AJ74" i="1"/>
  <c r="AJ75" i="1" s="1"/>
  <c r="AI74" i="1"/>
  <c r="AI75" i="1" s="1"/>
  <c r="AH74" i="1"/>
  <c r="AH75" i="1" s="1"/>
  <c r="AG74" i="1"/>
  <c r="AG75" i="1" s="1"/>
  <c r="AF74" i="1"/>
  <c r="AF75" i="1" s="1"/>
  <c r="AE74" i="1"/>
  <c r="AE75" i="1" s="1"/>
  <c r="AD74" i="1"/>
  <c r="AD75" i="1" s="1"/>
  <c r="AC74" i="1"/>
  <c r="AC75" i="1" s="1"/>
  <c r="AB74" i="1"/>
  <c r="AB75" i="1" s="1"/>
  <c r="AA74" i="1"/>
  <c r="AA75" i="1" s="1"/>
  <c r="Z74" i="1"/>
  <c r="Z75" i="1" s="1"/>
  <c r="Y74" i="1"/>
  <c r="Y75" i="1" s="1"/>
  <c r="X74" i="1"/>
  <c r="X75" i="1" s="1"/>
  <c r="W74" i="1"/>
  <c r="W75" i="1" s="1"/>
  <c r="V74" i="1"/>
  <c r="V75" i="1" s="1"/>
  <c r="U74" i="1"/>
  <c r="U75" i="1" s="1"/>
  <c r="T74" i="1"/>
  <c r="T75" i="1" s="1"/>
  <c r="F113" i="2" l="1" a="1"/>
  <c r="F113" i="2" s="1"/>
  <c r="EE111" i="2" l="1"/>
  <c r="EF111" i="2"/>
  <c r="J113" i="2" a="1"/>
  <c r="J113" i="2" s="1"/>
  <c r="I113" i="2" a="1"/>
  <c r="I113" i="2" s="1"/>
  <c r="G113" i="2" a="1"/>
  <c r="G113" i="2" s="1"/>
  <c r="H113" i="2" a="1"/>
  <c r="H113" i="2" s="1"/>
  <c r="ED113" i="2" l="1"/>
  <c r="G112" i="2"/>
  <c r="H112" i="2"/>
  <c r="I112" i="2"/>
  <c r="J112" i="2"/>
  <c r="F112" i="2"/>
  <c r="ED112" i="2" l="1"/>
  <c r="F115" i="2"/>
  <c r="G115" i="2" s="1"/>
  <c r="H115" i="2" s="1"/>
  <c r="I115" i="2" s="1"/>
  <c r="J115" i="2" s="1"/>
  <c r="K115" i="2" s="1"/>
  <c r="L115" i="2" s="1"/>
  <c r="M115" i="2" s="1"/>
  <c r="N115" i="2" s="1"/>
  <c r="O115" i="2" s="1"/>
  <c r="P115" i="2" s="1"/>
  <c r="Q115" i="2" s="1"/>
  <c r="R115" i="2" s="1"/>
  <c r="S115" i="2" s="1"/>
  <c r="T115" i="2" s="1"/>
  <c r="U115" i="2" s="1"/>
  <c r="V115" i="2" s="1"/>
  <c r="W115" i="2" s="1"/>
  <c r="X115" i="2" s="1"/>
  <c r="Y115" i="2" s="1"/>
  <c r="Z115" i="2" s="1"/>
  <c r="AA115" i="2" s="1"/>
  <c r="AB115" i="2" s="1"/>
  <c r="AC115" i="2" s="1"/>
  <c r="AD115" i="2" s="1"/>
  <c r="AE115" i="2" s="1"/>
  <c r="AF115" i="2" s="1"/>
  <c r="AG115" i="2" s="1"/>
  <c r="AH115" i="2" s="1"/>
  <c r="AI115" i="2" s="1"/>
  <c r="AJ115" i="2" s="1"/>
  <c r="AK115" i="2" s="1"/>
  <c r="AL115" i="2" s="1"/>
  <c r="AM115" i="2" s="1"/>
  <c r="AN115" i="2" s="1"/>
  <c r="AO115" i="2" s="1"/>
  <c r="AP115" i="2" s="1"/>
  <c r="EC111" i="2"/>
  <c r="ED111" i="2"/>
  <c r="AQ115" i="2" l="1"/>
  <c r="AR115" i="2" s="1"/>
  <c r="AS115" i="2" s="1"/>
  <c r="AT115" i="2" s="1"/>
  <c r="AU115" i="2" s="1"/>
  <c r="AV115" i="2" s="1"/>
  <c r="AW115" i="2" s="1"/>
  <c r="AX115" i="2" s="1"/>
  <c r="AY115" i="2" s="1"/>
  <c r="AZ115" i="2" s="1"/>
  <c r="BA115" i="2" s="1"/>
  <c r="BB115" i="2" s="1"/>
  <c r="BC115" i="2" s="1"/>
  <c r="BD115" i="2" s="1"/>
  <c r="BE115" i="2" s="1"/>
  <c r="BF115" i="2" s="1"/>
  <c r="BG115" i="2" s="1"/>
  <c r="BH115" i="2" s="1"/>
  <c r="BI115" i="2" s="1"/>
  <c r="BJ115" i="2" s="1"/>
  <c r="BK115" i="2" s="1"/>
  <c r="BL115" i="2" s="1"/>
  <c r="BM115" i="2" s="1"/>
  <c r="BN115" i="2" s="1"/>
  <c r="BO115" i="2" s="1"/>
  <c r="BP115" i="2" s="1"/>
  <c r="BQ115" i="2" s="1"/>
  <c r="BR115" i="2" s="1"/>
  <c r="BS115" i="2" s="1"/>
  <c r="BT115" i="2" s="1"/>
  <c r="BU115" i="2" s="1"/>
  <c r="BV115" i="2" s="1"/>
  <c r="BW115" i="2" s="1"/>
  <c r="BX115" i="2" s="1"/>
  <c r="BY115" i="2" s="1"/>
  <c r="BZ115" i="2" s="1"/>
  <c r="CA115" i="2" s="1"/>
  <c r="CB115" i="2" s="1"/>
  <c r="CC115" i="2" s="1"/>
  <c r="CD115" i="2" s="1"/>
  <c r="CE115" i="2" s="1"/>
  <c r="CF115" i="2" s="1"/>
  <c r="CG115" i="2" s="1"/>
  <c r="CH115" i="2" s="1"/>
  <c r="CI115" i="2" s="1"/>
  <c r="CJ115" i="2" s="1"/>
  <c r="CK115" i="2" s="1"/>
  <c r="CL115" i="2" s="1"/>
  <c r="CM115" i="2" s="1"/>
  <c r="CN115" i="2" s="1"/>
  <c r="CO115" i="2" s="1"/>
  <c r="CP115" i="2" s="1"/>
  <c r="CQ115" i="2" s="1"/>
  <c r="CR115" i="2" s="1"/>
  <c r="CS115" i="2" s="1"/>
  <c r="CT115" i="2" s="1"/>
  <c r="CU115" i="2" s="1"/>
  <c r="CV115" i="2" s="1"/>
  <c r="CW115" i="2" s="1"/>
  <c r="CX115" i="2" s="1"/>
  <c r="CY115" i="2" s="1"/>
  <c r="CZ115" i="2" s="1"/>
  <c r="DA115" i="2" s="1"/>
  <c r="DB115" i="2" s="1"/>
  <c r="DC115" i="2" s="1"/>
  <c r="DD115" i="2" s="1"/>
  <c r="DE115" i="2" s="1"/>
  <c r="DF115" i="2" s="1"/>
  <c r="DG115" i="2" s="1"/>
  <c r="DH115" i="2" s="1"/>
  <c r="DI115" i="2" s="1"/>
  <c r="DJ115" i="2" s="1"/>
  <c r="DK115" i="2" s="1"/>
  <c r="DL115" i="2" s="1"/>
  <c r="DM115" i="2" s="1"/>
  <c r="DN115" i="2" s="1"/>
  <c r="DO115" i="2" s="1"/>
  <c r="DP115" i="2" s="1"/>
  <c r="DQ115" i="2" s="1"/>
  <c r="DR115" i="2" s="1"/>
  <c r="DS115" i="2" s="1"/>
  <c r="DT115" i="2" s="1"/>
  <c r="DU115" i="2" s="1"/>
  <c r="DV115" i="2" s="1"/>
  <c r="DW115" i="2" s="1"/>
  <c r="DX115" i="2" s="1"/>
  <c r="DY115" i="2" s="1"/>
  <c r="DZ115" i="2" s="1"/>
  <c r="EA115" i="2" s="1"/>
  <c r="EB115" i="2" s="1"/>
  <c r="EC1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tc={182A5907-34D1-4C5F-A0F4-773BEC7A01B9}</author>
  </authors>
  <commentList>
    <comment ref="Z37" authorId="0" shapeId="0" xr:uid="{182A5907-34D1-4C5F-A0F4-773BEC7A01B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33 als duTrollo, +3 als Mansimum</t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<sst xmlns="http://schemas.openxmlformats.org/spreadsheetml/2006/main" count="3226" uniqueCount="1173">
  <si>
    <t>Liga 1</t>
  </si>
  <si>
    <t>Liga 2</t>
  </si>
  <si>
    <t>Liga 3</t>
  </si>
  <si>
    <t>Liga 4</t>
  </si>
  <si>
    <t>Liga 5</t>
  </si>
  <si>
    <t>Liga 6</t>
  </si>
  <si>
    <t>Liga 7</t>
  </si>
  <si>
    <t>Liga 8</t>
  </si>
  <si>
    <t>Liga 9</t>
  </si>
  <si>
    <t>Liga 10</t>
  </si>
  <si>
    <t>Liga 11</t>
  </si>
  <si>
    <t>x</t>
  </si>
  <si>
    <t xml:space="preserve"> </t>
  </si>
  <si>
    <t>Platz</t>
  </si>
  <si>
    <t xml:space="preserve"> 1 - 10</t>
  </si>
  <si>
    <t xml:space="preserve"> 11 - 20</t>
  </si>
  <si>
    <t xml:space="preserve"> 21 - 50</t>
  </si>
  <si>
    <t xml:space="preserve"> 51 - 80</t>
  </si>
  <si>
    <t xml:space="preserve"> 81 - 110</t>
  </si>
  <si>
    <t xml:space="preserve"> 111 - 140</t>
  </si>
  <si>
    <t xml:space="preserve"> 141 - 170</t>
  </si>
  <si>
    <t xml:space="preserve"> 171 - 200</t>
  </si>
  <si>
    <t xml:space="preserve"> 201 -230</t>
  </si>
  <si>
    <t xml:space="preserve"> 231 - 260</t>
  </si>
  <si>
    <t xml:space="preserve"> 261 - 290</t>
  </si>
  <si>
    <t>Teams</t>
  </si>
  <si>
    <t>circa</t>
  </si>
  <si>
    <t>24.5.</t>
  </si>
  <si>
    <t>21.5.</t>
  </si>
  <si>
    <t>17.5.</t>
  </si>
  <si>
    <t>10.5.</t>
  </si>
  <si>
    <t>3.5.</t>
  </si>
  <si>
    <t>26.4.</t>
  </si>
  <si>
    <t>19.4.</t>
  </si>
  <si>
    <t>12.4.</t>
  </si>
  <si>
    <t>5.4.</t>
  </si>
  <si>
    <t>9.4.</t>
  </si>
  <si>
    <t>16.4.</t>
  </si>
  <si>
    <t>23.4.</t>
  </si>
  <si>
    <t>30.4.</t>
  </si>
  <si>
    <t>7.5.</t>
  </si>
  <si>
    <t>14.5.</t>
  </si>
  <si>
    <t>Austragung / Datum</t>
  </si>
  <si>
    <t>28.5.</t>
  </si>
  <si>
    <t>31.5.</t>
  </si>
  <si>
    <t>7.6.</t>
  </si>
  <si>
    <t>4.6.</t>
  </si>
  <si>
    <t>(x)</t>
  </si>
  <si>
    <t>15.3.</t>
  </si>
  <si>
    <t>16.3.</t>
  </si>
  <si>
    <t>17.3.</t>
  </si>
  <si>
    <t xml:space="preserve">18.3. </t>
  </si>
  <si>
    <t>19.3.</t>
  </si>
  <si>
    <t>21.3.</t>
  </si>
  <si>
    <t xml:space="preserve"> 21-30</t>
  </si>
  <si>
    <t xml:space="preserve"> 31-40</t>
  </si>
  <si>
    <t xml:space="preserve"> 41-50</t>
  </si>
  <si>
    <t xml:space="preserve"> 51-60</t>
  </si>
  <si>
    <t xml:space="preserve"> 61-70</t>
  </si>
  <si>
    <t xml:space="preserve"> 71-80</t>
  </si>
  <si>
    <t xml:space="preserve"> 81-90</t>
  </si>
  <si>
    <t xml:space="preserve"> 91-100</t>
  </si>
  <si>
    <t xml:space="preserve"> 101-110</t>
  </si>
  <si>
    <t xml:space="preserve">22.3. </t>
  </si>
  <si>
    <t xml:space="preserve">23.3. </t>
  </si>
  <si>
    <t xml:space="preserve">24.3. </t>
  </si>
  <si>
    <t>25.3.</t>
  </si>
  <si>
    <t>26.3.</t>
  </si>
  <si>
    <t>29.3.</t>
  </si>
  <si>
    <t>31.3.</t>
  </si>
  <si>
    <t>2.4.</t>
  </si>
  <si>
    <t>Reorg</t>
  </si>
  <si>
    <t xml:space="preserve">Anmerkungen: </t>
  </si>
  <si>
    <t>Zur 13. Austragung wurden ab der 3. Liga 3 paralelle Gruppen eingeführt</t>
  </si>
  <si>
    <t xml:space="preserve">Bis zur 11. Ausgabe wurde (fast) täglich gespielt, danach 2x pro Woche </t>
  </si>
  <si>
    <t>Spieler Bensheim</t>
  </si>
  <si>
    <t>5+0</t>
  </si>
  <si>
    <t>Datum --&gt;</t>
  </si>
  <si>
    <t>Bedenkzeit --&gt;</t>
  </si>
  <si>
    <t>lfd. Nr. --&gt;</t>
  </si>
  <si>
    <t>3+0</t>
  </si>
  <si>
    <t>3+2</t>
  </si>
  <si>
    <t xml:space="preserve">Anzahl </t>
  </si>
  <si>
    <t>Minimale Teilnehmerzahl Bensheim</t>
  </si>
  <si>
    <t>Maximale Teilnehmerzahl Bensheim</t>
  </si>
  <si>
    <t>Durchschnitt Teilnehmerzahl  Bensheim</t>
  </si>
  <si>
    <t>Bedenkzeit 3+0</t>
  </si>
  <si>
    <t>Bedenkzeit 3+2</t>
  </si>
  <si>
    <t>Bedenkzeit 5+0</t>
  </si>
  <si>
    <t>(12)</t>
  </si>
  <si>
    <t xml:space="preserve"> --&gt;</t>
  </si>
  <si>
    <t>Donnerstag</t>
  </si>
  <si>
    <t>Sonntag</t>
  </si>
  <si>
    <t>Handle</t>
  </si>
  <si>
    <t>Verein</t>
  </si>
  <si>
    <t>Echtname</t>
  </si>
  <si>
    <t>Punkte</t>
  </si>
  <si>
    <t>Teilnahmen</t>
  </si>
  <si>
    <t>SG31moscito</t>
  </si>
  <si>
    <t>Bensheim</t>
  </si>
  <si>
    <t>Manuel Simrock</t>
  </si>
  <si>
    <t>Pixler</t>
  </si>
  <si>
    <t>Frederic  Kaiser</t>
  </si>
  <si>
    <t>Yannik Keller</t>
  </si>
  <si>
    <t>slomac</t>
  </si>
  <si>
    <t>Markus Meiser</t>
  </si>
  <si>
    <t>Heppenheim</t>
  </si>
  <si>
    <t>Peter Schmitt</t>
  </si>
  <si>
    <t>PiGee36</t>
  </si>
  <si>
    <t>Tr4pp4</t>
  </si>
  <si>
    <t>Andreas Degenhardt</t>
  </si>
  <si>
    <t>Lorsch</t>
  </si>
  <si>
    <t>Grazie 10</t>
  </si>
  <si>
    <t>Daniela Iosif-Höllenriegel</t>
  </si>
  <si>
    <t>Tobias Wenner</t>
  </si>
  <si>
    <t>Rhodium HP</t>
  </si>
  <si>
    <t>Canberry</t>
  </si>
  <si>
    <t>Bürstadt</t>
  </si>
  <si>
    <t>Oliver Barmann</t>
  </si>
  <si>
    <t xml:space="preserve">Torsten Warnk </t>
  </si>
  <si>
    <t>Herbert Plenio</t>
  </si>
  <si>
    <t>astimegoesby64</t>
  </si>
  <si>
    <t>Roland Schmitt</t>
  </si>
  <si>
    <t>Laudenbach</t>
  </si>
  <si>
    <t>Hans Esterluss</t>
  </si>
  <si>
    <t>gewertet</t>
  </si>
  <si>
    <t>chatgris65</t>
  </si>
  <si>
    <t xml:space="preserve">Michael Uhl </t>
  </si>
  <si>
    <t>Liquido1</t>
  </si>
  <si>
    <t>???</t>
  </si>
  <si>
    <t>jeanjaures</t>
  </si>
  <si>
    <t>Capivara_1994</t>
  </si>
  <si>
    <t>Harald Stelzer</t>
  </si>
  <si>
    <t>UROS-OGI</t>
  </si>
  <si>
    <t>Leader</t>
  </si>
  <si>
    <t>felon21</t>
  </si>
  <si>
    <t>AlexDiener</t>
  </si>
  <si>
    <t>Alexander Diener</t>
  </si>
  <si>
    <t>Hans_im_Glueck_333</t>
  </si>
  <si>
    <t>Johannes Appelhans</t>
  </si>
  <si>
    <t>Summe gewertet</t>
  </si>
  <si>
    <t>Summe Gesamt</t>
  </si>
  <si>
    <t>Dekany</t>
  </si>
  <si>
    <t>Hans Dekan</t>
  </si>
  <si>
    <t>Eppingen</t>
  </si>
  <si>
    <t>Herbert Kargoll</t>
  </si>
  <si>
    <t>BernwardTheBat</t>
  </si>
  <si>
    <t>Bernd Goeke</t>
  </si>
  <si>
    <t>Werner Riebel</t>
  </si>
  <si>
    <t>sarbkus31</t>
  </si>
  <si>
    <t>Jürgen Renger</t>
  </si>
  <si>
    <t>ehenkes</t>
  </si>
  <si>
    <t>Erhard Henkes</t>
  </si>
  <si>
    <t>Phil Thomsen</t>
  </si>
  <si>
    <t>Josie41</t>
  </si>
  <si>
    <t>TheGreatfulDead</t>
  </si>
  <si>
    <t>Untergrombach</t>
  </si>
  <si>
    <t>Thomas Raupp</t>
  </si>
  <si>
    <t>Joachim Sieglen</t>
  </si>
  <si>
    <t>PK2020</t>
  </si>
  <si>
    <t>Peter Kargoll</t>
  </si>
  <si>
    <t>Frankenthal</t>
  </si>
  <si>
    <t>Calou64</t>
  </si>
  <si>
    <t>Gerhard Bosbach</t>
  </si>
  <si>
    <t>Allrounder18</t>
  </si>
  <si>
    <t>Uwe Hasselbacher</t>
  </si>
  <si>
    <t>Faxojoker</t>
  </si>
  <si>
    <t>Brasilien</t>
  </si>
  <si>
    <t>Norwegen</t>
  </si>
  <si>
    <t>Feldmeister</t>
  </si>
  <si>
    <t>Schnotty / Philantrop</t>
  </si>
  <si>
    <t>Hiranides</t>
  </si>
  <si>
    <t>Christian Schmitt</t>
  </si>
  <si>
    <t>Prathmesh0555</t>
  </si>
  <si>
    <t>Anil_bera_firat44</t>
  </si>
  <si>
    <t>Hollodrijo</t>
  </si>
  <si>
    <t>Werner Dick</t>
  </si>
  <si>
    <t>lomapa</t>
  </si>
  <si>
    <t>Topscore</t>
  </si>
  <si>
    <t>Historie der Deutschen LiChess Quarantäneliga und die Bensheimer Beteiligung (Chart 1: Verein)</t>
  </si>
  <si>
    <t>Historie der Deutschen LiChess Quarantäneliga und die Bensheimer Beteiligung (Chart 2:  Spieler)</t>
  </si>
  <si>
    <t>Liga 12</t>
  </si>
  <si>
    <t>281-320</t>
  </si>
  <si>
    <t>Schachtrainer64</t>
  </si>
  <si>
    <t>Laudenbach / Mhm</t>
  </si>
  <si>
    <t>miran13</t>
  </si>
  <si>
    <t>Historie der Deutschen LiChess Quarantäneliga und die Bensheimer Beteiligung (Chart 3:  Gegner)</t>
  </si>
  <si>
    <t>Land</t>
  </si>
  <si>
    <t>6C</t>
  </si>
  <si>
    <t>Anzahl</t>
  </si>
  <si>
    <t>Liga / Platz</t>
  </si>
  <si>
    <t>Teamname</t>
  </si>
  <si>
    <t>Deutschland</t>
  </si>
  <si>
    <t>5A</t>
  </si>
  <si>
    <t>Schachfreunde Schwerin</t>
  </si>
  <si>
    <t>Schwerin</t>
  </si>
  <si>
    <t>SCT</t>
  </si>
  <si>
    <t>Tamm</t>
  </si>
  <si>
    <t>Alcadauteclub</t>
  </si>
  <si>
    <t>Alcadaute</t>
  </si>
  <si>
    <t>Spanien</t>
  </si>
  <si>
    <t>SK Wilhelmsburg</t>
  </si>
  <si>
    <t>SK Caissa Augsburg</t>
  </si>
  <si>
    <t>Augsburg</t>
  </si>
  <si>
    <t>Wilhelmsburg</t>
  </si>
  <si>
    <t>Ort</t>
  </si>
  <si>
    <t>Los 7 Tacticas</t>
  </si>
  <si>
    <t>Lateinamerica</t>
  </si>
  <si>
    <t>SU Annen</t>
  </si>
  <si>
    <t>Witten</t>
  </si>
  <si>
    <t>SV Unna</t>
  </si>
  <si>
    <t>Unna</t>
  </si>
  <si>
    <t>SV Oberursel</t>
  </si>
  <si>
    <t>Oberursel</t>
  </si>
  <si>
    <t>5C</t>
  </si>
  <si>
    <t>SV Dinslaken 1923</t>
  </si>
  <si>
    <t>Dinslaken</t>
  </si>
  <si>
    <t>SF 90 Spraitbach</t>
  </si>
  <si>
    <t>SV Erkenschwick</t>
  </si>
  <si>
    <t>Sk München Südost</t>
  </si>
  <si>
    <t>SK Altrip</t>
  </si>
  <si>
    <t>Rommelshausen Schach</t>
  </si>
  <si>
    <t>Spraitbach</t>
  </si>
  <si>
    <t>Erkenschwick</t>
  </si>
  <si>
    <t>München</t>
  </si>
  <si>
    <t>Altrip</t>
  </si>
  <si>
    <t>Rommelshausen</t>
  </si>
  <si>
    <t>Schachfreunde Augsburg</t>
  </si>
  <si>
    <t>Kristo's Team Chess players</t>
  </si>
  <si>
    <t>TSG Oberschöneweide</t>
  </si>
  <si>
    <t>SV Isental</t>
  </si>
  <si>
    <t>Berlin</t>
  </si>
  <si>
    <t>Auswahl</t>
  </si>
  <si>
    <t>World</t>
  </si>
  <si>
    <t>Isen</t>
  </si>
  <si>
    <t>4C</t>
  </si>
  <si>
    <t>SK Sontheim/Brenz</t>
  </si>
  <si>
    <t>Chess-King_Master</t>
  </si>
  <si>
    <t>Rochade Göttingen</t>
  </si>
  <si>
    <t>SC DIOGENES</t>
  </si>
  <si>
    <t>SV Werder Bremen</t>
  </si>
  <si>
    <t>Göttingen</t>
  </si>
  <si>
    <t>Bremen</t>
  </si>
  <si>
    <t>SG NARVA Berlin e.V</t>
  </si>
  <si>
    <t>Hamburg</t>
  </si>
  <si>
    <t>Sontheim/Brenz</t>
  </si>
  <si>
    <t>Uzbekistan</t>
  </si>
  <si>
    <t>LEGIÓN DE AMÉRICA</t>
  </si>
  <si>
    <t>SC Weisse Dame e.V.</t>
  </si>
  <si>
    <t>Schachjugend Brandenburg</t>
  </si>
  <si>
    <t>SK Blauer Springer Paderborn</t>
  </si>
  <si>
    <t>Schach-Drachen Isernhagen</t>
  </si>
  <si>
    <t>Paderborn</t>
  </si>
  <si>
    <t>Isernhagen</t>
  </si>
  <si>
    <t>Peru</t>
  </si>
  <si>
    <t>3C</t>
  </si>
  <si>
    <t>SG Kaiserslautern 1905</t>
  </si>
  <si>
    <t>SK Münster 1932</t>
  </si>
  <si>
    <t>SW Nürnberg Süd</t>
  </si>
  <si>
    <t>La vieja escuela</t>
  </si>
  <si>
    <t>Kaiserslautern</t>
  </si>
  <si>
    <t>Münster</t>
  </si>
  <si>
    <t>Nürnberg</t>
  </si>
  <si>
    <t>Sfr. Nord-Ost Berlin</t>
  </si>
  <si>
    <t>SV Horst Emscher 1931</t>
  </si>
  <si>
    <t>Düsseldorfer Schachklub DSK 1914/25</t>
  </si>
  <si>
    <t>LatinosChess</t>
  </si>
  <si>
    <t>Spanien ??</t>
  </si>
  <si>
    <t>Düsseldorf</t>
  </si>
  <si>
    <t>Horst Emscher</t>
  </si>
  <si>
    <t>Albstadt</t>
  </si>
  <si>
    <t>Sakarya Analiz Satranç Kulubü</t>
  </si>
  <si>
    <t>Türkei</t>
  </si>
  <si>
    <t>Sakarya</t>
  </si>
  <si>
    <t>OSC Rheinhausen Schach</t>
  </si>
  <si>
    <t>3+2 ich bin nicht dabei</t>
  </si>
  <si>
    <t>SG Ennepe-Ruhr Süd</t>
  </si>
  <si>
    <t>Ennepe-Ruhr</t>
  </si>
  <si>
    <t>Rheinhausen</t>
  </si>
  <si>
    <t>4A</t>
  </si>
  <si>
    <t>Sunnyside chess club</t>
  </si>
  <si>
    <t>XOU</t>
  </si>
  <si>
    <t>SV Offenburg</t>
  </si>
  <si>
    <t>Pretoria</t>
  </si>
  <si>
    <t>Südafrika</t>
  </si>
  <si>
    <t>Offenburg</t>
  </si>
  <si>
    <t>Ourense</t>
  </si>
  <si>
    <t>USC Magdeburg</t>
  </si>
  <si>
    <t>Magdeburg</t>
  </si>
  <si>
    <t>GM-Inkubator chess club</t>
  </si>
  <si>
    <t>Tashkent</t>
  </si>
  <si>
    <t>SK 1962 Ladenburg e.V.</t>
  </si>
  <si>
    <t>SC Zitadelle Spandau</t>
  </si>
  <si>
    <t>Lörrach</t>
  </si>
  <si>
    <t>SB Hochsauerland</t>
  </si>
  <si>
    <t>LSV Turm Lippstadt 96</t>
  </si>
  <si>
    <t>Ladenburg</t>
  </si>
  <si>
    <t>Lippstadt</t>
  </si>
  <si>
    <t>Academia de Ajedrez Tres Reyes</t>
  </si>
  <si>
    <t>Schach-Club Kreuzberg e. V.</t>
  </si>
  <si>
    <t>SG Bünde 1945</t>
  </si>
  <si>
    <t>Ajedrez Blanco y Negro</t>
  </si>
  <si>
    <t>SV Welper</t>
  </si>
  <si>
    <t>VdSF Bonn</t>
  </si>
  <si>
    <t>Krefelder SK Turm 1851 e.V.</t>
  </si>
  <si>
    <t>NDK Chess</t>
  </si>
  <si>
    <t>Niederkassel</t>
  </si>
  <si>
    <t>Krefeld</t>
  </si>
  <si>
    <t>Bonn</t>
  </si>
  <si>
    <t>Welper</t>
  </si>
  <si>
    <t>Bünde</t>
  </si>
  <si>
    <t>Venezuela</t>
  </si>
  <si>
    <t>Estado Aragua</t>
  </si>
  <si>
    <t>Madrid</t>
  </si>
  <si>
    <t>Amantes del Ajedrez</t>
  </si>
  <si>
    <t>SG Rochade Augsburg, HN-Biberach &amp; Friends</t>
  </si>
  <si>
    <t>SV 1947 Walldorf</t>
  </si>
  <si>
    <t>Círculo Chileno-Checo</t>
  </si>
  <si>
    <t>SV Schlumpfhausen</t>
  </si>
  <si>
    <t>FC Bayern München - Schach</t>
  </si>
  <si>
    <t xml:space="preserve"> Walldorf</t>
  </si>
  <si>
    <t>Chile</t>
  </si>
  <si>
    <t>ESP, ARG,PER,URU</t>
  </si>
  <si>
    <t>Arch Bishops Chess Club</t>
  </si>
  <si>
    <t>Schwarz-Weiss Bern</t>
  </si>
  <si>
    <t>SV Mattnetz Berlin e.V.</t>
  </si>
  <si>
    <t>Die oagen</t>
  </si>
  <si>
    <t>Karlsruher SF 1853</t>
  </si>
  <si>
    <t>TSVAlfdorfOnline</t>
  </si>
  <si>
    <t>Karlsruhe</t>
  </si>
  <si>
    <t>Bern</t>
  </si>
  <si>
    <t>Schweiz</t>
  </si>
  <si>
    <t>Alfdorf</t>
  </si>
  <si>
    <t>Jaffna</t>
  </si>
  <si>
    <t>Sri Lanka</t>
  </si>
  <si>
    <t>Österreich</t>
  </si>
  <si>
    <t>Wien</t>
  </si>
  <si>
    <t>Die Ausgabe am 21.5. wurde wegen Serverproblemen nicht für Auf- und Abstieg gewertet</t>
  </si>
  <si>
    <t>Jürgen Kettner</t>
  </si>
  <si>
    <t>Christian Hauck</t>
  </si>
  <si>
    <t>Hannover</t>
  </si>
  <si>
    <t>Hessische Schachjugend</t>
  </si>
  <si>
    <t>Breisgau-Strategen</t>
  </si>
  <si>
    <t>SG Zürich</t>
  </si>
  <si>
    <t>Schachfreunde Erbach e. V.</t>
  </si>
  <si>
    <t>Turkey U 16</t>
  </si>
  <si>
    <t>6B</t>
  </si>
  <si>
    <t>Zürich</t>
  </si>
  <si>
    <t>Erbach</t>
  </si>
  <si>
    <t>PseudoExcalibur</t>
  </si>
  <si>
    <t>SK König Tegel</t>
  </si>
  <si>
    <t>Philidor Mulhouse</t>
  </si>
  <si>
    <t>Volksdorfer Schachklub von 1948 e.V.</t>
  </si>
  <si>
    <t>TSV Kareth-Lappersdorf</t>
  </si>
  <si>
    <t>ΚΥΒΕΡΝΗΣΗ ΕΛΛΑΔΑΣ</t>
  </si>
  <si>
    <t>Oberhausen</t>
  </si>
  <si>
    <t>Oberhausener SV 1887</t>
  </si>
  <si>
    <t>Kareth-Lappersdorf</t>
  </si>
  <si>
    <t>Frankreich</t>
  </si>
  <si>
    <t>Mulhouse</t>
  </si>
  <si>
    <t>Griechenland</t>
  </si>
  <si>
    <t>rbbib</t>
  </si>
  <si>
    <t>Ralf Bodirsky</t>
  </si>
  <si>
    <t>Biblis</t>
  </si>
  <si>
    <t>7B</t>
  </si>
  <si>
    <t>Club Ajedrez Getafe</t>
  </si>
  <si>
    <t>As Satranç Kulübü</t>
  </si>
  <si>
    <t>SC Gerthe 46 - Werne</t>
  </si>
  <si>
    <t>SV Bad Schwartau von 1930 e.V.</t>
  </si>
  <si>
    <t>Nienberge</t>
  </si>
  <si>
    <t>SV Dicker Turm Esslingen</t>
  </si>
  <si>
    <t>SG Schwäbisch Gmünd</t>
  </si>
  <si>
    <t>SK Werther</t>
  </si>
  <si>
    <t>Fizzy Water Squad</t>
  </si>
  <si>
    <t>Bad Schwartau</t>
  </si>
  <si>
    <t>Esslingen</t>
  </si>
  <si>
    <t>Schwäbisch Gmünd</t>
  </si>
  <si>
    <t>Düzce</t>
  </si>
  <si>
    <t>Getafe</t>
  </si>
  <si>
    <t>Werther</t>
  </si>
  <si>
    <t>Bochum</t>
  </si>
  <si>
    <t xml:space="preserve">x </t>
  </si>
  <si>
    <t>18.6.</t>
  </si>
  <si>
    <t>11.6.</t>
  </si>
  <si>
    <t>14.6.</t>
  </si>
  <si>
    <t>21.6.</t>
  </si>
  <si>
    <t>25.6.</t>
  </si>
  <si>
    <t>28.6.</t>
  </si>
  <si>
    <t>2.7.</t>
  </si>
  <si>
    <t>Olymbic top egypt chess</t>
  </si>
  <si>
    <t>SG Siebengebirge</t>
  </si>
  <si>
    <t>SSV Bruchsal</t>
  </si>
  <si>
    <t>Schachklub Neuburg</t>
  </si>
  <si>
    <t>Lindenschach</t>
  </si>
  <si>
    <t>Bruchsal</t>
  </si>
  <si>
    <t>Neuburg</t>
  </si>
  <si>
    <t>Ägypten</t>
  </si>
  <si>
    <t>6A</t>
  </si>
  <si>
    <t>KKS</t>
  </si>
  <si>
    <t>Derzhava Chess Club</t>
  </si>
  <si>
    <t>SC Bechhofen</t>
  </si>
  <si>
    <t>Russland</t>
  </si>
  <si>
    <t>Freibauer Mörlenbach</t>
  </si>
  <si>
    <t>Mörlenbach</t>
  </si>
  <si>
    <t>Bechhofen</t>
  </si>
  <si>
    <t>Köln</t>
  </si>
  <si>
    <t>Temus Team</t>
  </si>
  <si>
    <t>Clinique Psychiatrique de l'Alliance</t>
  </si>
  <si>
    <t>Marseille Passion Échecs Officiel</t>
  </si>
  <si>
    <t>Friends of GSK</t>
  </si>
  <si>
    <t>Team Atalaya</t>
  </si>
  <si>
    <t>SV Waltrop</t>
  </si>
  <si>
    <t>SGem 1882 Fürth</t>
  </si>
  <si>
    <t>Waltrop</t>
  </si>
  <si>
    <t>Godesberg</t>
  </si>
  <si>
    <t>Marseille</t>
  </si>
  <si>
    <t>Atalaya</t>
  </si>
  <si>
    <t>Villepinte</t>
  </si>
  <si>
    <t>ogopogo</t>
  </si>
  <si>
    <t>Fürth</t>
  </si>
  <si>
    <t>SC Viernheim 1934 e.V.</t>
  </si>
  <si>
    <t>SG Osnabrück</t>
  </si>
  <si>
    <t>Team Huschi</t>
  </si>
  <si>
    <t>MGSV</t>
  </si>
  <si>
    <t>Viernheim</t>
  </si>
  <si>
    <t>7A</t>
  </si>
  <si>
    <t>Mönchengladbach</t>
  </si>
  <si>
    <t>Osnabrück</t>
  </si>
  <si>
    <t>Fürth/Bayern</t>
  </si>
  <si>
    <t>ihsankilic chess club</t>
  </si>
  <si>
    <t>ASCE</t>
  </si>
  <si>
    <t>SVG Konstanz</t>
  </si>
  <si>
    <t>Qua-Ro-Ems</t>
  </si>
  <si>
    <t>Paris</t>
  </si>
  <si>
    <t>Konstanz</t>
  </si>
  <si>
    <t>Emsdetten</t>
  </si>
  <si>
    <t>Dünja</t>
  </si>
  <si>
    <t>mansimum/DuTrollo
/BernwardtheBad</t>
  </si>
  <si>
    <t>ELISTA CHESS FEDERATION</t>
  </si>
  <si>
    <t>Team Vorarlberg</t>
  </si>
  <si>
    <t>RCCA</t>
  </si>
  <si>
    <t>Elista</t>
  </si>
  <si>
    <t>5.7.</t>
  </si>
  <si>
    <t>12.7.</t>
  </si>
  <si>
    <t>9.7.</t>
  </si>
  <si>
    <t>Сборная Ростовской области и Ко</t>
  </si>
  <si>
    <t>Spielgemeinschaft SK Oberwinden/SK Bubenberg</t>
  </si>
  <si>
    <t>Ivan Dobrev</t>
  </si>
  <si>
    <t>Rostov</t>
  </si>
  <si>
    <t>Oberwinden/Bubenberg</t>
  </si>
  <si>
    <t>Tambov</t>
  </si>
  <si>
    <t>Beloslav</t>
  </si>
  <si>
    <t>Chesshobbits99</t>
  </si>
  <si>
    <t>GreyShark67 fan club</t>
  </si>
  <si>
    <t>SC Bavaria Regensburg 1881 e.V.</t>
  </si>
  <si>
    <t>SK Rockaden</t>
  </si>
  <si>
    <t>SC Hansa</t>
  </si>
  <si>
    <t>SF Dornstetten-Pfalzgrafenweiler</t>
  </si>
  <si>
    <t>TSV Schöniach</t>
  </si>
  <si>
    <t>Regensburg</t>
  </si>
  <si>
    <t>Dortmund</t>
  </si>
  <si>
    <t>Stockholm</t>
  </si>
  <si>
    <t>Schweden</t>
  </si>
  <si>
    <t>Schöniach</t>
  </si>
  <si>
    <t>Dornstetten-Pfalzgrafenw.</t>
  </si>
  <si>
    <t>Chess Bullets</t>
  </si>
  <si>
    <t>РЖД.шахматы.рус</t>
  </si>
  <si>
    <t>SC Agon Neumünster von 1990 e.V.</t>
  </si>
  <si>
    <t>Brackweder Schachklub</t>
  </si>
  <si>
    <t>7C</t>
  </si>
  <si>
    <t>Neumünster</t>
  </si>
  <si>
    <t>16.7.</t>
  </si>
  <si>
    <t>19.7.</t>
  </si>
  <si>
    <t>26.7.</t>
  </si>
  <si>
    <t>23.7.</t>
  </si>
  <si>
    <t>30.7.</t>
  </si>
  <si>
    <t>2.8.</t>
  </si>
  <si>
    <t>Rising Phoenix</t>
  </si>
  <si>
    <t>Domingos de Ajedrez</t>
  </si>
  <si>
    <t>Forza Monteux !</t>
  </si>
  <si>
    <t>equipo Elite</t>
  </si>
  <si>
    <t>Remstal-Buben</t>
  </si>
  <si>
    <t>Indien</t>
  </si>
  <si>
    <t>Monteux</t>
  </si>
  <si>
    <t>Mexiko</t>
  </si>
  <si>
    <t>Remstal</t>
  </si>
  <si>
    <t>Summe Pkt</t>
  </si>
  <si>
    <t>Amigos del Club Ajedrez Villaverde</t>
  </si>
  <si>
    <t>Cityleagueshaver</t>
  </si>
  <si>
    <t>Grunbach 1</t>
  </si>
  <si>
    <t>SC Kastellaun &amp; friends</t>
  </si>
  <si>
    <t>Schachclub 1922 Ketsch e.V.</t>
  </si>
  <si>
    <t>Ketsch</t>
  </si>
  <si>
    <t>Kastellaun</t>
  </si>
  <si>
    <t>Ralf Mattuisch</t>
  </si>
  <si>
    <t>Zeuge_Yeboahs</t>
  </si>
  <si>
    <t>CHESS KING CLUB SK</t>
  </si>
  <si>
    <t>Sgem 1955 Hochneukirch</t>
  </si>
  <si>
    <t>gel vatandaş gel</t>
  </si>
  <si>
    <t>Schachfreunde Kelkheim</t>
  </si>
  <si>
    <t>Hochneukirch</t>
  </si>
  <si>
    <t>Hatay</t>
  </si>
  <si>
    <t>xurshid8375</t>
  </si>
  <si>
    <t>Torres de Loulé</t>
  </si>
  <si>
    <t>A.O. Kranidiou Chess Club</t>
  </si>
  <si>
    <t>SS Seniorerna Uppsala</t>
  </si>
  <si>
    <t>Billie Jean</t>
  </si>
  <si>
    <t>SC 1892 Kaufbeuren</t>
  </si>
  <si>
    <t>Schachklub 1931/72 Marburg</t>
  </si>
  <si>
    <t>Marburg</t>
  </si>
  <si>
    <t xml:space="preserve"> Kaufbeuren</t>
  </si>
  <si>
    <t>Uppsala</t>
  </si>
  <si>
    <t xml:space="preserve"> Loulé</t>
  </si>
  <si>
    <t>Kranidi</t>
  </si>
  <si>
    <t>Кувшин</t>
  </si>
  <si>
    <t>ahmadbaqovat</t>
  </si>
  <si>
    <t>SG Blau Weiß Stadtilm e.V.</t>
  </si>
  <si>
    <t>Stadtilm</t>
  </si>
  <si>
    <t>ragimathy2005</t>
  </si>
  <si>
    <t>cLaN FlyOrDie</t>
  </si>
  <si>
    <t>Северный гамбит</t>
  </si>
  <si>
    <t>Lichess4545 League</t>
  </si>
  <si>
    <t>Sport_Friendship_Victory</t>
  </si>
  <si>
    <t>SG Trier 1877</t>
  </si>
  <si>
    <t>Chess Academy KG II</t>
  </si>
  <si>
    <t>Trier</t>
  </si>
  <si>
    <t>Lateinamerika</t>
  </si>
  <si>
    <t>Novogorod</t>
  </si>
  <si>
    <t>Osch</t>
  </si>
  <si>
    <t>06.08.</t>
  </si>
  <si>
    <t>09.08.</t>
  </si>
  <si>
    <t>13.08.</t>
  </si>
  <si>
    <t>23.8.</t>
  </si>
  <si>
    <t>20.8.</t>
  </si>
  <si>
    <t>16.8.</t>
  </si>
  <si>
    <t>Satrançsever Grubu</t>
  </si>
  <si>
    <t>TG Biberach Club</t>
  </si>
  <si>
    <t>Catán Puro</t>
  </si>
  <si>
    <t>Schwarz-Weiß Oberhausen</t>
  </si>
  <si>
    <t>Biberach</t>
  </si>
  <si>
    <t>Kyrgistan</t>
  </si>
  <si>
    <t>Grubu</t>
  </si>
  <si>
    <t>Argentinien</t>
  </si>
  <si>
    <t>Gonzales Catán</t>
  </si>
  <si>
    <t>8B</t>
  </si>
  <si>
    <t>Bensheim stieg bei der 15. Austragung erstmals ein</t>
  </si>
  <si>
    <t>Los kings venezolanos</t>
  </si>
  <si>
    <t>Lübecker Schachverein von 1873 e.V.</t>
  </si>
  <si>
    <t>Barinas</t>
  </si>
  <si>
    <t>Lübeck</t>
  </si>
  <si>
    <t>Chesslandia</t>
  </si>
  <si>
    <t>SKJE</t>
  </si>
  <si>
    <t>Schachmatt Botnang</t>
  </si>
  <si>
    <t>Antarktis ??</t>
  </si>
  <si>
    <t>Botnang</t>
  </si>
  <si>
    <t>Portugal</t>
  </si>
  <si>
    <t>Ulle63</t>
  </si>
  <si>
    <t>Rahulians</t>
  </si>
  <si>
    <t>Шахове Тернопілля</t>
  </si>
  <si>
    <t>Fundación Bienestar Club Escuela Caballos de Caissa</t>
  </si>
  <si>
    <t>Greifswalder Schachverein</t>
  </si>
  <si>
    <t>SF Lieme</t>
  </si>
  <si>
    <t>Lipetsk Chess Club</t>
  </si>
  <si>
    <t>ЦШК "ASTANA"</t>
  </si>
  <si>
    <t>RDChess</t>
  </si>
  <si>
    <t>FM Andro Team</t>
  </si>
  <si>
    <t>ChessBoys</t>
  </si>
  <si>
    <t>Matara</t>
  </si>
  <si>
    <t>Тернопіль</t>
  </si>
  <si>
    <t>Ukraine</t>
  </si>
  <si>
    <t>Greifswald</t>
  </si>
  <si>
    <t>Lieme</t>
  </si>
  <si>
    <t>Lipetsk</t>
  </si>
  <si>
    <t>Nur-Sultan</t>
  </si>
  <si>
    <t>Kazakhstan</t>
  </si>
  <si>
    <t>Almaty</t>
  </si>
  <si>
    <t>Antalya</t>
  </si>
  <si>
    <t>27.8.</t>
  </si>
  <si>
    <t>30.8.</t>
  </si>
  <si>
    <t>3.9.</t>
  </si>
  <si>
    <t>10.9.</t>
  </si>
  <si>
    <t>6.9.</t>
  </si>
  <si>
    <t>13.9.</t>
  </si>
  <si>
    <t>Pirates Chess Club</t>
  </si>
  <si>
    <t>Rochade Europa - Schachzeitung</t>
  </si>
  <si>
    <t>Bierstube MUC</t>
  </si>
  <si>
    <t>SFV(Sport Friendship Victory)✅</t>
  </si>
  <si>
    <t>ProfChess Club UZB</t>
  </si>
  <si>
    <t>Aragua Chess Association</t>
  </si>
  <si>
    <t>Maracay</t>
  </si>
  <si>
    <t>Legio III Italica</t>
  </si>
  <si>
    <t>🏆🏆🏆 Dimitar &amp; Friends 🏆🏆🏆</t>
  </si>
  <si>
    <t>Hopfenstopfer</t>
  </si>
  <si>
    <t>Växjö SK</t>
  </si>
  <si>
    <t>Queerspringer</t>
  </si>
  <si>
    <t>Växjö</t>
  </si>
  <si>
    <t>Potsdam</t>
  </si>
  <si>
    <t>Dimiville</t>
  </si>
  <si>
    <t>ELITE Flyordie</t>
  </si>
  <si>
    <t>Academy of Chess KG</t>
  </si>
  <si>
    <t>Kirgisistan</t>
  </si>
  <si>
    <t>EUSKAL HERRIA - COMBINADO VASCO NAVARRO ON LINE</t>
  </si>
  <si>
    <t>INTENTAR MASTER</t>
  </si>
  <si>
    <t>ChessHouseCocotexas</t>
  </si>
  <si>
    <t>Uruguay</t>
  </si>
  <si>
    <t>Liga 13</t>
  </si>
  <si>
    <t>321-350</t>
  </si>
  <si>
    <t>blasinus</t>
  </si>
  <si>
    <t>17.09.</t>
  </si>
  <si>
    <t>20.9.</t>
  </si>
  <si>
    <t>24.9.</t>
  </si>
  <si>
    <t>27.9.</t>
  </si>
  <si>
    <t>1.10.</t>
  </si>
  <si>
    <t>4.10.</t>
  </si>
  <si>
    <t>EQUIPO DE AJEDREZ BOLIVAR PRIMERO</t>
  </si>
  <si>
    <t>Chesseando Callao Perú (◕‿◕)</t>
  </si>
  <si>
    <t>Schachverein Kamen 1930</t>
  </si>
  <si>
    <t>Oberhausener Schachverein 1887</t>
  </si>
  <si>
    <t>SFBK&amp;MPR Elite</t>
  </si>
  <si>
    <t>Kamen</t>
  </si>
  <si>
    <t>Bolivien</t>
  </si>
  <si>
    <t>"The Chess Elite" (Stryi, L'viv Region)</t>
  </si>
  <si>
    <t>Schachfreunde Kreis Wesel</t>
  </si>
  <si>
    <t>Stryi</t>
  </si>
  <si>
    <t>🖤♟Good Time With Chess🖤♟</t>
  </si>
  <si>
    <t>Ghostbusters Team Anexo</t>
  </si>
  <si>
    <t>C.D.A. Maspalomas Gran Canaria</t>
  </si>
  <si>
    <t>"Шахматисты Московской области"</t>
  </si>
  <si>
    <t>Lichess Master</t>
  </si>
  <si>
    <t>Armenia</t>
  </si>
  <si>
    <t>Kerpen</t>
  </si>
  <si>
    <t>Maspalomas</t>
  </si>
  <si>
    <t>Dedowsk</t>
  </si>
  <si>
    <t>🌟 🤝 Elite Chess Players' Union 🤝 🌟</t>
  </si>
  <si>
    <t>Main-Taunus-Schachvereinigung</t>
  </si>
  <si>
    <t>SF Neckartenzlingen</t>
  </si>
  <si>
    <t>Neckartenzlingen</t>
  </si>
  <si>
    <t>González Catán</t>
  </si>
  <si>
    <t>Wolff-Martin</t>
  </si>
  <si>
    <t>Kempten</t>
  </si>
  <si>
    <t>Martin Wolff</t>
  </si>
  <si>
    <t>Last Shot</t>
  </si>
  <si>
    <t>Brühler Schach Klub 1920</t>
  </si>
  <si>
    <t>Club de Ajedrez Mentes Brillantes</t>
  </si>
  <si>
    <t>Brühl</t>
  </si>
  <si>
    <t>Bogota</t>
  </si>
  <si>
    <t>Kolumbien</t>
  </si>
  <si>
    <t>8A</t>
  </si>
  <si>
    <t>Chesslandia fan club (only under of 18 years)</t>
  </si>
  <si>
    <t>SG Böblingen Remstal Zollernalb</t>
  </si>
  <si>
    <t>SC Pirmasens 1912</t>
  </si>
  <si>
    <t>Exil-Sonnenköppe</t>
  </si>
  <si>
    <t>Pirmasens</t>
  </si>
  <si>
    <t>Dessau</t>
  </si>
  <si>
    <t>8.10.</t>
  </si>
  <si>
    <t>11.10.</t>
  </si>
  <si>
    <t>15.10.</t>
  </si>
  <si>
    <t>18.10.</t>
  </si>
  <si>
    <t>22.10.</t>
  </si>
  <si>
    <t>25.10.</t>
  </si>
  <si>
    <t>Stuttgarter Schachfreunde 1879 e.V.</t>
  </si>
  <si>
    <t>МУ "Воскресенский шахматный клуб"</t>
  </si>
  <si>
    <t>Stuttgart</t>
  </si>
  <si>
    <t>Woskressensk</t>
  </si>
  <si>
    <t>Drei-Annen Hohne</t>
  </si>
  <si>
    <t>Schierke/Harz</t>
  </si>
  <si>
    <t>Werner ???</t>
  </si>
  <si>
    <t>SG Donautal Tuttlingen</t>
  </si>
  <si>
    <t>Sfr. Heidesheim</t>
  </si>
  <si>
    <t>Невская ладья</t>
  </si>
  <si>
    <t>Tuttlingen</t>
  </si>
  <si>
    <t>Sankt Petersburg</t>
  </si>
  <si>
    <t>Club Ajedrez Salamanca</t>
  </si>
  <si>
    <t>Murgtal Community</t>
  </si>
  <si>
    <t>Salamanca</t>
  </si>
  <si>
    <t>5B</t>
  </si>
  <si>
    <t>tournois réguliers blitz</t>
  </si>
  <si>
    <t>شطرنج دمياط</t>
  </si>
  <si>
    <t>Arabien</t>
  </si>
  <si>
    <t>KaremWalid</t>
  </si>
  <si>
    <t>Mr XY71</t>
  </si>
  <si>
    <t>Hein Uhl</t>
  </si>
  <si>
    <t>WD Berlin</t>
  </si>
  <si>
    <t>Leeward1947</t>
  </si>
  <si>
    <t>Klaus Hansch</t>
  </si>
  <si>
    <t>Мордовия</t>
  </si>
  <si>
    <t>Mordwinien</t>
  </si>
  <si>
    <t>Golden Chess official_ الشطرنج الذهبي الرسمي</t>
  </si>
  <si>
    <t>Legión UNMSM</t>
  </si>
  <si>
    <t>Arab World Team</t>
  </si>
  <si>
    <t>Dioses cubanos del olimpo</t>
  </si>
  <si>
    <t>SK König Plauen</t>
  </si>
  <si>
    <t>Plauen</t>
  </si>
  <si>
    <t>Kuba</t>
  </si>
  <si>
    <t>Ciudad Universitaria</t>
  </si>
  <si>
    <t>29.10.</t>
  </si>
  <si>
    <t>8.11.</t>
  </si>
  <si>
    <t>15.11.</t>
  </si>
  <si>
    <t>01.11.</t>
  </si>
  <si>
    <t>Team Zaporizhzhia Region | Збірна Запорізької області</t>
  </si>
  <si>
    <t>Klubi i Shahut Teuta</t>
  </si>
  <si>
    <t>Durres</t>
  </si>
  <si>
    <t>Albanien</t>
  </si>
  <si>
    <t>El-Pello</t>
  </si>
  <si>
    <t xml:space="preserve">Helmut ?? </t>
  </si>
  <si>
    <t>Ruhrpott</t>
  </si>
  <si>
    <t>Elite do Norte</t>
  </si>
  <si>
    <t>sudanese chess plyers</t>
  </si>
  <si>
    <t>Hell de ducha</t>
  </si>
  <si>
    <t>Liga de Ajedrez de Trujillo</t>
  </si>
  <si>
    <t>Region Nord</t>
  </si>
  <si>
    <t>Sudan</t>
  </si>
  <si>
    <t>Barcelona</t>
  </si>
  <si>
    <t>Trujillo</t>
  </si>
  <si>
    <t>Peru ??</t>
  </si>
  <si>
    <t>Liga 14</t>
  </si>
  <si>
    <t>351-380</t>
  </si>
  <si>
    <t>⚡YILDIRIM CHESS CLUB⚡</t>
  </si>
  <si>
    <t>Chaquetas Negras del Club Jaque Mate</t>
  </si>
  <si>
    <t>TheBestInTheWorld123 Team</t>
  </si>
  <si>
    <t>Boadilla del Monte/Madrid</t>
  </si>
  <si>
    <t xml:space="preserve">Indien </t>
  </si>
  <si>
    <t>Anatarktis</t>
  </si>
  <si>
    <t>Paul Propen</t>
  </si>
  <si>
    <t>Essen</t>
  </si>
  <si>
    <t>CH2-CH-CH3</t>
  </si>
  <si>
    <t>5.11.</t>
  </si>
  <si>
    <t>12.11.</t>
  </si>
  <si>
    <t>19.11.</t>
  </si>
  <si>
    <t>22.11.</t>
  </si>
  <si>
    <t>26.11.</t>
  </si>
  <si>
    <t>29.11.</t>
  </si>
  <si>
    <t>3.12.</t>
  </si>
  <si>
    <t>6.12.</t>
  </si>
  <si>
    <t>10.12.</t>
  </si>
  <si>
    <t>13.12.</t>
  </si>
  <si>
    <t>17.12.</t>
  </si>
  <si>
    <t>Мурманский областной шахматный интернет-клуб</t>
  </si>
  <si>
    <t>Welsh Dragons</t>
  </si>
  <si>
    <t>Wales</t>
  </si>
  <si>
    <t>Murmansk</t>
  </si>
  <si>
    <t>Team Scandi</t>
  </si>
  <si>
    <t>Сосновый Бор</t>
  </si>
  <si>
    <t>Sosnovy Bor</t>
  </si>
  <si>
    <t>Skandinavien</t>
  </si>
  <si>
    <t>Bergauf-Bergab</t>
  </si>
  <si>
    <t>8C</t>
  </si>
  <si>
    <t>Sodermanlands SF</t>
  </si>
  <si>
    <t>Sodermanland</t>
  </si>
  <si>
    <t>Nervenbündel</t>
  </si>
  <si>
    <t>DerAllerWahreEchte</t>
  </si>
  <si>
    <t>Commonwealth of Chess Players</t>
  </si>
  <si>
    <t>Frankfurter TV 1860</t>
  </si>
  <si>
    <t>Zaubi and Friends</t>
  </si>
  <si>
    <t>The Arab Team</t>
  </si>
  <si>
    <t>Frankfurt</t>
  </si>
  <si>
    <t>ДРУЖЕСКИЕ ТУРНИРЫ ПО ШАХМАТАМ</t>
  </si>
  <si>
    <t>Peones En Manada Femenino</t>
  </si>
  <si>
    <t>Team MSA Zugzwang</t>
  </si>
  <si>
    <t>El Team Colombia</t>
  </si>
  <si>
    <t>Auswahl-Frauen</t>
  </si>
  <si>
    <t>Moohgootl</t>
  </si>
  <si>
    <t>??</t>
  </si>
  <si>
    <t>Rochade und ASV</t>
  </si>
  <si>
    <t>Grobes Schach</t>
  </si>
  <si>
    <t>Rheydter Schachverein 1920</t>
  </si>
  <si>
    <t>Schachklub Giessen</t>
  </si>
  <si>
    <t>Offerspill Sjakklubb</t>
  </si>
  <si>
    <t>Giessen</t>
  </si>
  <si>
    <t>Rheydt</t>
  </si>
  <si>
    <t>Eupen/Kelmis + Aachen</t>
  </si>
  <si>
    <t>BEL/D</t>
  </si>
  <si>
    <t>9A</t>
  </si>
  <si>
    <t>Nkwe School of Chess</t>
  </si>
  <si>
    <t>ХОД КОНЕМ и друзья</t>
  </si>
  <si>
    <t>VfL Gräfenhainichen</t>
  </si>
  <si>
    <t>Schachklub Mannheim Lindenhof 1865</t>
  </si>
  <si>
    <t>Mannheim</t>
  </si>
  <si>
    <t>Gräfenhainichen</t>
  </si>
  <si>
    <t>Rustenburg</t>
  </si>
  <si>
    <t>St Petersburg</t>
  </si>
  <si>
    <t>GPN_club</t>
  </si>
  <si>
    <t>Chess Hustlers -Yt</t>
  </si>
  <si>
    <t>LANCEROS DE GUARICO</t>
  </si>
  <si>
    <t>Athen</t>
  </si>
  <si>
    <t>Guarico</t>
  </si>
  <si>
    <t>10B</t>
  </si>
  <si>
    <t>Schachklub Kufstein</t>
  </si>
  <si>
    <t>Schack 08</t>
  </si>
  <si>
    <t>Promotie</t>
  </si>
  <si>
    <t>SK Neumarkt</t>
  </si>
  <si>
    <t>South African Buffalo's</t>
  </si>
  <si>
    <t>😎Kool And The Gang 👊</t>
  </si>
  <si>
    <t>SF Plochingen</t>
  </si>
  <si>
    <t>Plochingen</t>
  </si>
  <si>
    <t>Kufstein</t>
  </si>
  <si>
    <t>Norköpping</t>
  </si>
  <si>
    <t>Zoetermeer</t>
  </si>
  <si>
    <t>Niederlande</t>
  </si>
  <si>
    <t>Neumarkt/opf</t>
  </si>
  <si>
    <t>East London</t>
  </si>
  <si>
    <t>Liga 15</t>
  </si>
  <si>
    <t>381-410</t>
  </si>
  <si>
    <t>Liga 16</t>
  </si>
  <si>
    <t>411-440</t>
  </si>
  <si>
    <t>10C</t>
  </si>
  <si>
    <t>Worldwide Junior</t>
  </si>
  <si>
    <t>Chester Chess Club</t>
  </si>
  <si>
    <t>me gusta el ajedrez Cantabria</t>
  </si>
  <si>
    <t>Bsa</t>
  </si>
  <si>
    <t>Sportverein Senftenberg e. V.</t>
  </si>
  <si>
    <t>Bad Soden Allendorf</t>
  </si>
  <si>
    <t>Chester</t>
  </si>
  <si>
    <t>England</t>
  </si>
  <si>
    <t>Senftenberg</t>
  </si>
  <si>
    <t>Marocco</t>
  </si>
  <si>
    <t>Moroccan Chess Club نادي الشطرنج المغربي</t>
  </si>
  <si>
    <t>German Chess Education</t>
  </si>
  <si>
    <t>Madagascar Chess Club</t>
  </si>
  <si>
    <t>SG Gelsenkirchen</t>
  </si>
  <si>
    <t>SK Weisse Dame Hamburg</t>
  </si>
  <si>
    <t>Gelsenkirchen</t>
  </si>
  <si>
    <t>Marokko</t>
  </si>
  <si>
    <t>Auswahl Hamburg</t>
  </si>
  <si>
    <t>Madagascar</t>
  </si>
  <si>
    <t>11A</t>
  </si>
  <si>
    <t>Top Tím</t>
  </si>
  <si>
    <t>SC Erkrath</t>
  </si>
  <si>
    <t>Stellenbosch / Kapstadt</t>
  </si>
  <si>
    <t>Erkrath</t>
  </si>
  <si>
    <t>11B</t>
  </si>
  <si>
    <t>20.12.</t>
  </si>
  <si>
    <t>27.12.</t>
  </si>
  <si>
    <t>03.01.</t>
  </si>
  <si>
    <t>10.01.</t>
  </si>
  <si>
    <t>07.01.</t>
  </si>
  <si>
    <t>14.01.</t>
  </si>
  <si>
    <t>Dvoretsky</t>
  </si>
  <si>
    <t>MexErfolg</t>
  </si>
  <si>
    <t>Chessence</t>
  </si>
  <si>
    <t>Gaëtan Gang</t>
  </si>
  <si>
    <t>🏆Team Batles 🏆</t>
  </si>
  <si>
    <t>Schvgg Blankenese</t>
  </si>
  <si>
    <t>Stellenbosch / Cape Town Chess Club</t>
  </si>
  <si>
    <t>Mexico</t>
  </si>
  <si>
    <t>10A</t>
  </si>
  <si>
    <t>Scheinriese</t>
  </si>
  <si>
    <t>Dream Chess Club</t>
  </si>
  <si>
    <t>Schachverein Hemer</t>
  </si>
  <si>
    <t>Lichess Discord Bundesliga Team</t>
  </si>
  <si>
    <t>9B</t>
  </si>
  <si>
    <t>Hemer</t>
  </si>
  <si>
    <t>Usto</t>
  </si>
  <si>
    <t>Ulrike Storkebaum</t>
  </si>
  <si>
    <t>TEC darmstadt</t>
  </si>
  <si>
    <t>Wilhelm52/Jester1/ Johann20</t>
  </si>
  <si>
    <t>ASEM (Ankara Satranç Eğitim Merkezi)</t>
  </si>
  <si>
    <t>Top Team Distrito</t>
  </si>
  <si>
    <t>FC Torino</t>
  </si>
  <si>
    <t>Eppingen Chess</t>
  </si>
  <si>
    <t>SV 1892 Schwarzheide e.V.</t>
  </si>
  <si>
    <t>Ankara</t>
  </si>
  <si>
    <t>SKAK (Schachkreis Altenkirchen)</t>
  </si>
  <si>
    <t>Italien</t>
  </si>
  <si>
    <t>Schwarzheide</t>
  </si>
  <si>
    <t>Distrito Capital </t>
  </si>
  <si>
    <t>Tur-Tur</t>
  </si>
  <si>
    <t>Herzstrasse 36</t>
  </si>
  <si>
    <t>441-470</t>
  </si>
  <si>
    <t>Liga 17</t>
  </si>
  <si>
    <t>საქართველო 🇬🇪 Georgia 🇬🇪</t>
  </si>
  <si>
    <t>Team Turkey - Open</t>
  </si>
  <si>
    <t>Georgien</t>
  </si>
  <si>
    <t>17..01.</t>
  </si>
  <si>
    <t>21.01.</t>
  </si>
  <si>
    <t>24.01.</t>
  </si>
  <si>
    <t>28.01.</t>
  </si>
  <si>
    <t>31.01.</t>
  </si>
  <si>
    <t>4.02.</t>
  </si>
  <si>
    <t>7.02.</t>
  </si>
  <si>
    <t>11.02.</t>
  </si>
  <si>
    <t>14.02.</t>
  </si>
  <si>
    <t>ardabil991</t>
  </si>
  <si>
    <t>Seguidores de Miguel Zaragoza Chess</t>
  </si>
  <si>
    <t>Zugzwang Vva Infantes</t>
  </si>
  <si>
    <t>11C</t>
  </si>
  <si>
    <t>Jyväs Shakki</t>
  </si>
  <si>
    <t>Zaragosa</t>
  </si>
  <si>
    <t>Jyväskylä</t>
  </si>
  <si>
    <t>Finnland</t>
  </si>
  <si>
    <t>Ardabil</t>
  </si>
  <si>
    <t>Iran</t>
  </si>
  <si>
    <t>Villanueva de los Infantes</t>
  </si>
  <si>
    <t>Format Chess Jr.</t>
  </si>
  <si>
    <t>SCDBB</t>
  </si>
  <si>
    <t>Schachklub Lahr</t>
  </si>
  <si>
    <t>Lahr</t>
  </si>
  <si>
    <t>Lünen</t>
  </si>
  <si>
    <t>Yobes</t>
  </si>
  <si>
    <t>Steffen Jakob</t>
  </si>
  <si>
    <t>12C</t>
  </si>
  <si>
    <t>Höchstadt-Krasnogorsk</t>
  </si>
  <si>
    <t>THE STRONGEST AZERBAIJAN</t>
  </si>
  <si>
    <t>SK Tarrasch 1945 München e.V.</t>
  </si>
  <si>
    <t>CEB &amp; Gambit</t>
  </si>
  <si>
    <t>SV Böblingen</t>
  </si>
  <si>
    <t>Böblingen</t>
  </si>
  <si>
    <t>Azerbaidschan</t>
  </si>
  <si>
    <t>Bourg-en-Bresse / Norrtälje</t>
  </si>
  <si>
    <t>Frankr/Schweden</t>
  </si>
  <si>
    <t>Deutsch-/Russland</t>
  </si>
  <si>
    <t>BSV Hamburg</t>
  </si>
  <si>
    <t>Venezuela Olímpica</t>
  </si>
  <si>
    <t>Libya Chess Competition Team</t>
  </si>
  <si>
    <t>PERONIA</t>
  </si>
  <si>
    <t>This is the best team in the world</t>
  </si>
  <si>
    <t>Lybien</t>
  </si>
  <si>
    <t>Caracas</t>
  </si>
  <si>
    <t>Luke12289063</t>
  </si>
  <si>
    <t>13C</t>
  </si>
  <si>
    <t>Schachsport Union Innsbruck Austria 1</t>
  </si>
  <si>
    <t>SV Steyregg</t>
  </si>
  <si>
    <t>The Greek gift</t>
  </si>
  <si>
    <t>MKU Chess Team</t>
  </si>
  <si>
    <t>SK Turm Euskirchen</t>
  </si>
  <si>
    <t>Τravel through the Chess Οcean😎</t>
  </si>
  <si>
    <t xml:space="preserve">Euskirchen </t>
  </si>
  <si>
    <t>Innsbruck</t>
  </si>
  <si>
    <t>Steyregg</t>
  </si>
  <si>
    <t>14C</t>
  </si>
  <si>
    <t>OsrednjeSlovenskaEkipa - OSE</t>
  </si>
  <si>
    <t>AJEDREZTORNEOS64 WEB</t>
  </si>
  <si>
    <t>Schachfreunde Drensteinfurt</t>
  </si>
  <si>
    <t>Satranc Club 2000</t>
  </si>
  <si>
    <t>EPVMT</t>
  </si>
  <si>
    <t>Schachfreunde München</t>
  </si>
  <si>
    <t>Vodafone</t>
  </si>
  <si>
    <t>Drensteinfurt</t>
  </si>
  <si>
    <t>Osrednje</t>
  </si>
  <si>
    <t>Slovenien</t>
  </si>
  <si>
    <t>Meteor Feodosia</t>
  </si>
  <si>
    <t>Schachcalbe</t>
  </si>
  <si>
    <t>Sc Solingen 1928 e.V.</t>
  </si>
  <si>
    <t>Tým Česko</t>
  </si>
  <si>
    <t>13B</t>
  </si>
  <si>
    <t>Fedosia</t>
  </si>
  <si>
    <t>Krim</t>
  </si>
  <si>
    <t>Calbe</t>
  </si>
  <si>
    <t>Solingen</t>
  </si>
  <si>
    <t>Tschechien</t>
  </si>
  <si>
    <t>Don99999</t>
  </si>
  <si>
    <t>Tilman Schmid</t>
  </si>
  <si>
    <t>Stetten</t>
  </si>
  <si>
    <t>12A</t>
  </si>
  <si>
    <t>21.02.</t>
  </si>
  <si>
    <t>28.02.</t>
  </si>
  <si>
    <t>07.03.</t>
  </si>
  <si>
    <t>14.03.</t>
  </si>
  <si>
    <t>21.03.</t>
  </si>
  <si>
    <t>18.02.</t>
  </si>
  <si>
    <t>25.02.</t>
  </si>
  <si>
    <t>04.03.</t>
  </si>
  <si>
    <t>11.03.</t>
  </si>
  <si>
    <t>18.03.</t>
  </si>
  <si>
    <t>25.03.</t>
  </si>
  <si>
    <t>Masta team</t>
  </si>
  <si>
    <t>Sk Mering</t>
  </si>
  <si>
    <t>Duelo de Titans Chess</t>
  </si>
  <si>
    <t>chessclublanchxuti1</t>
  </si>
  <si>
    <t>L'Artigiano Crew</t>
  </si>
  <si>
    <t>MAYAN MEX</t>
  </si>
  <si>
    <t>Dream Team</t>
  </si>
  <si>
    <t>Hyperborea</t>
  </si>
  <si>
    <t> Poreč and Odra</t>
  </si>
  <si>
    <t>Kroatien</t>
  </si>
  <si>
    <t>Lantschchuti</t>
  </si>
  <si>
    <t>SC Ingersheim</t>
  </si>
  <si>
    <t>Klubi Shahut Lezha / Lezha Chess Club</t>
  </si>
  <si>
    <t>Ingersheim</t>
  </si>
  <si>
    <t>Lezha</t>
  </si>
  <si>
    <t>Virol</t>
  </si>
  <si>
    <t>N.C. Kalamata - Chess Academy</t>
  </si>
  <si>
    <t>SK 1980 Gernsheim</t>
  </si>
  <si>
    <t>ALDEA - Asoc. Ledesmense de Ajedrez</t>
  </si>
  <si>
    <t>Gernsheim</t>
  </si>
  <si>
    <t>Kalamata</t>
  </si>
  <si>
    <t>Ledesma</t>
  </si>
  <si>
    <t>kappablabla,-blanc</t>
  </si>
  <si>
    <t>Harz</t>
  </si>
  <si>
    <t>GmünderChessFriends</t>
  </si>
  <si>
    <t>SK Zweibrücken</t>
  </si>
  <si>
    <t>Zweibrücken</t>
  </si>
  <si>
    <t>Liga 18</t>
  </si>
  <si>
    <t>471-500</t>
  </si>
  <si>
    <t>KingZlatan fan club</t>
  </si>
  <si>
    <t>Krakow Chess Club</t>
  </si>
  <si>
    <t>Polen</t>
  </si>
  <si>
    <t>Sparta</t>
  </si>
  <si>
    <t>Liga 19</t>
  </si>
  <si>
    <t>9C</t>
  </si>
  <si>
    <t>Caballo Negro Chess Club</t>
  </si>
  <si>
    <t>Würmsee &amp; Würmtal Blitz</t>
  </si>
  <si>
    <t>ihsan_kilic chess club</t>
  </si>
  <si>
    <t>Würmsee/Starnberg</t>
  </si>
  <si>
    <t>sokolski72</t>
  </si>
  <si>
    <t>Lorsch ?</t>
  </si>
  <si>
    <t>Cafe-Hemdhoch</t>
  </si>
  <si>
    <t>BATMAN ŞAH MAT SATRANÇ KULÜBÜ</t>
  </si>
  <si>
    <t>Région Hauts-De-France</t>
  </si>
  <si>
    <t>Шахтар Кристинопіль</t>
  </si>
  <si>
    <t>Batman</t>
  </si>
  <si>
    <t>Tscherwonohrad</t>
  </si>
  <si>
    <t>Zeterklippe/Harzblues</t>
  </si>
  <si>
    <t>VSF Flintbek</t>
  </si>
  <si>
    <t>Flintbek</t>
  </si>
  <si>
    <t>Шахматный клуб РГГУ</t>
  </si>
  <si>
    <t>The Chess Lounge</t>
  </si>
  <si>
    <t>Satranç Sokağı</t>
  </si>
  <si>
    <t>Der Schachhype</t>
  </si>
  <si>
    <t>Moskau</t>
  </si>
  <si>
    <t>Mertozal35</t>
  </si>
  <si>
    <t>Schachgemeinschaft Porz e.V.</t>
  </si>
  <si>
    <t>Schachklub Germering e.V.</t>
  </si>
  <si>
    <t>Брянский Городской шахматный клуб</t>
  </si>
  <si>
    <t>Germering</t>
  </si>
  <si>
    <t>Oblast</t>
  </si>
  <si>
    <t>Liga 20</t>
  </si>
  <si>
    <t>531-560</t>
  </si>
  <si>
    <t>501-530</t>
  </si>
  <si>
    <t>28.3.</t>
  </si>
  <si>
    <t>1.4.</t>
  </si>
  <si>
    <t>4.4.</t>
  </si>
  <si>
    <t>8.4.</t>
  </si>
  <si>
    <t>11.4.</t>
  </si>
  <si>
    <t>15.4.</t>
  </si>
  <si>
    <t>18.4.</t>
  </si>
  <si>
    <t>22.4.</t>
  </si>
  <si>
    <t>25.4.</t>
  </si>
  <si>
    <t>Västerås SK</t>
  </si>
  <si>
    <t>SF Neuberg</t>
  </si>
  <si>
    <t>Västerås</t>
  </si>
  <si>
    <t>Neuberg</t>
  </si>
  <si>
    <t>فلک الافلاک</t>
  </si>
  <si>
    <t>The House Discord Server Jr.</t>
  </si>
  <si>
    <t>Caissa57</t>
  </si>
  <si>
    <t>Sakkmatyi oktatók</t>
  </si>
  <si>
    <t>glebuschess</t>
  </si>
  <si>
    <t>Club Caissa Guatemala</t>
  </si>
  <si>
    <t>Mouflon Chess Team</t>
  </si>
  <si>
    <t>Zypern</t>
  </si>
  <si>
    <t>Guatemala City</t>
  </si>
  <si>
    <t>Guatemala</t>
  </si>
  <si>
    <t>Giatemala</t>
  </si>
  <si>
    <t>Rischon LeZion</t>
  </si>
  <si>
    <t>Israel</t>
  </si>
  <si>
    <t>Magyarország</t>
  </si>
  <si>
    <t>Ungarn</t>
  </si>
  <si>
    <t>Echiquier Niçois</t>
  </si>
  <si>
    <t>Club C.A.P.A. (Club de Ajedrez Pozuelo de Alarcón)</t>
  </si>
  <si>
    <t>TSV Haunstetten</t>
  </si>
  <si>
    <t>Haunstetten</t>
  </si>
  <si>
    <t>Nizza</t>
  </si>
  <si>
    <t>Pozuels (Madrid)</t>
  </si>
  <si>
    <t>Spamien</t>
  </si>
  <si>
    <t>Arab team العالم العربي</t>
  </si>
  <si>
    <t>PAI RESAPIN</t>
  </si>
  <si>
    <t>Алексеевка Chess_Club</t>
  </si>
  <si>
    <t>Olomoucký kraj</t>
  </si>
  <si>
    <t>ابطال دمياط</t>
  </si>
  <si>
    <t>Alexejewka</t>
  </si>
  <si>
    <t>Olomouc</t>
  </si>
  <si>
    <t>San Fernando</t>
  </si>
  <si>
    <t>Daniel_Guerra_Q</t>
  </si>
  <si>
    <t>Ecuador</t>
  </si>
  <si>
    <t>Fritz1912/
ChessMusketier50</t>
  </si>
  <si>
    <t>Elberfelder Schachgesellschaft 1851</t>
  </si>
  <si>
    <t>ECLM</t>
  </si>
  <si>
    <t>Killers &amp; Lovers of Chess</t>
  </si>
  <si>
    <t>Elberfeld</t>
  </si>
  <si>
    <t>Le Mans</t>
  </si>
  <si>
    <r>
      <t>Cubaco/</t>
    </r>
    <r>
      <rPr>
        <sz val="11"/>
        <color rgb="FFFF0000"/>
        <rFont val="Calibri"/>
        <family val="2"/>
        <scheme val="minor"/>
      </rPr>
      <t xml:space="preserve">Auswahl </t>
    </r>
  </si>
  <si>
    <t>29.4.</t>
  </si>
  <si>
    <t>2.5.</t>
  </si>
  <si>
    <t>9.5.</t>
  </si>
  <si>
    <t>23.5.</t>
  </si>
  <si>
    <t>6.5.</t>
  </si>
  <si>
    <t>13.5.</t>
  </si>
  <si>
    <t>20.5.</t>
  </si>
  <si>
    <t>27.5.</t>
  </si>
  <si>
    <t>16.5.</t>
  </si>
  <si>
    <t>SV Frankfurt Nord &amp; Friends</t>
  </si>
  <si>
    <t>Zukertort</t>
  </si>
  <si>
    <t>КЗ ДЮСШ Дебют</t>
  </si>
  <si>
    <t>ШШК "Зарайская ладья"</t>
  </si>
  <si>
    <t>Parlayan Yıldızlar (GERÇEK TAKIM)</t>
  </si>
  <si>
    <t>Amstelveen</t>
  </si>
  <si>
    <t>Lwiw</t>
  </si>
  <si>
    <t>Saraisk</t>
  </si>
  <si>
    <t>SK Gracanica</t>
  </si>
  <si>
    <t>TSV Mariendorf 1897</t>
  </si>
  <si>
    <t>Gracanica</t>
  </si>
  <si>
    <t>Bosnien-Herzogovina</t>
  </si>
  <si>
    <t>Bosnien</t>
  </si>
  <si>
    <t>Jaque Mate Bs. As.</t>
  </si>
  <si>
    <t>SK Politika</t>
  </si>
  <si>
    <t>Belgrad</t>
  </si>
  <si>
    <t>Serbien</t>
  </si>
  <si>
    <t>Buenos Aires</t>
  </si>
  <si>
    <t>Skybloues</t>
  </si>
  <si>
    <t>Wasa SK</t>
  </si>
  <si>
    <t>Colegas de Kike</t>
  </si>
  <si>
    <t>Svijet šaha</t>
  </si>
  <si>
    <t>Virtual Chess</t>
  </si>
  <si>
    <t>Šahovski savez grada Kragujevca</t>
  </si>
  <si>
    <t>Kragujevac</t>
  </si>
  <si>
    <t>Kissnele</t>
  </si>
  <si>
    <t>Duocor-Makói SVSE</t>
  </si>
  <si>
    <t>KBR CHESS CLUB</t>
  </si>
  <si>
    <t>Chess Koalas</t>
  </si>
  <si>
    <t>Egorator</t>
  </si>
  <si>
    <t>SB Sauerland</t>
  </si>
  <si>
    <t>Dajak</t>
  </si>
  <si>
    <t>SC Garching 1980 e.V.</t>
  </si>
  <si>
    <t>Chess Wars</t>
  </si>
  <si>
    <t>Nalchik</t>
  </si>
  <si>
    <t>Makó</t>
  </si>
  <si>
    <t>Banjaluka</t>
  </si>
  <si>
    <t>Garching</t>
  </si>
  <si>
    <r>
      <t>Belligerantia /</t>
    </r>
    <r>
      <rPr>
        <sz val="11"/>
        <color rgb="FFFF0000"/>
        <rFont val="Calibri"/>
        <family val="2"/>
        <scheme val="minor"/>
      </rPr>
      <t>Auswahl</t>
    </r>
  </si>
  <si>
    <t>Mauerblümchen</t>
  </si>
  <si>
    <t>YaChess</t>
  </si>
  <si>
    <t>FEFB</t>
  </si>
  <si>
    <t>TuTS Finland</t>
  </si>
  <si>
    <t>Belgien</t>
  </si>
  <si>
    <t>Turku</t>
  </si>
  <si>
    <t>30.5.</t>
  </si>
  <si>
    <t>3.6.</t>
  </si>
  <si>
    <t>6.6.</t>
  </si>
  <si>
    <t>10.6.</t>
  </si>
  <si>
    <t>13.6.</t>
  </si>
  <si>
    <t>17.6.</t>
  </si>
  <si>
    <t>20.6.</t>
  </si>
  <si>
    <t>24.6.</t>
  </si>
  <si>
    <t>27.6.</t>
  </si>
  <si>
    <t>ARA ROSARIO</t>
  </si>
  <si>
    <t>Rosario</t>
  </si>
  <si>
    <t>Podunavac - Belegiš</t>
  </si>
  <si>
    <t>ZSKA Ebersberg</t>
  </si>
  <si>
    <t>Ebersberg</t>
  </si>
  <si>
    <t>Belegiš</t>
  </si>
  <si>
    <t>Lerey</t>
  </si>
  <si>
    <t>Eyup_Z</t>
  </si>
  <si>
    <t>Combinado Formoseño</t>
  </si>
  <si>
    <t>Berliner Schachverband</t>
  </si>
  <si>
    <t>Shinkarovteamchess</t>
  </si>
  <si>
    <t>Nischni Nowgorod</t>
  </si>
  <si>
    <t xml:space="preserve">Formosena </t>
  </si>
  <si>
    <t>Kareemwalid</t>
  </si>
  <si>
    <t>Nbensheim</t>
  </si>
  <si>
    <t>MateSmurf and friends</t>
  </si>
  <si>
    <t>شطرنجبازان ایران/آغ</t>
  </si>
  <si>
    <t>The Strongest Çorlu</t>
  </si>
  <si>
    <t>Corlu</t>
  </si>
  <si>
    <t>West-Aserbaidschan</t>
  </si>
  <si>
    <t>Шахматный клуб "Краснодар"</t>
  </si>
  <si>
    <t>E.A.O Mayabeque</t>
  </si>
  <si>
    <t>Team Chess 73728</t>
  </si>
  <si>
    <t>Schachklub Appenweier e.V.</t>
  </si>
  <si>
    <t>Appenweier</t>
  </si>
  <si>
    <t>Krasnodar</t>
  </si>
  <si>
    <t>Mayabeque</t>
  </si>
  <si>
    <t>Stand 27.06.2021</t>
  </si>
  <si>
    <t>Nokia Chess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</si>
</sst>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4D4D4D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7F6F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D9D9D9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2" borderId="1" xfId="0" applyFill="1" applyBorder="1"/>
    <xf numFmtId="16" fontId="1" fillId="4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1" fillId="4" borderId="0" xfId="0" applyFont="1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6" fontId="1" fillId="6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49" fontId="1" fillId="6" borderId="0" xfId="0" applyNumberFormat="1" applyFont="1" applyFill="1" applyAlignment="1">
      <alignment horizontal="center" vertical="center"/>
    </xf>
    <xf numFmtId="0" fontId="1" fillId="5" borderId="0" xfId="0" applyFont="1" applyFill="1"/>
    <xf numFmtId="0" fontId="0" fillId="2" borderId="1" xfId="0" applyFill="1" applyBorder="1" applyAlignment="1">
      <alignment horizontal="center" vertical="center"/>
    </xf>
    <xf numFmtId="0" fontId="1" fillId="8" borderId="0" xfId="0" applyFont="1" applyFill="1"/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5" fontId="0" fillId="4" borderId="0" xfId="0" applyNumberForma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1" fillId="5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10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4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1" fillId="13" borderId="0" xfId="0" applyFont="1" applyFill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1" fillId="14" borderId="0" xfId="0" applyFont="1" applyFill="1" applyAlignment="1">
      <alignment vertical="center" wrapText="1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" fillId="3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/>
    <xf numFmtId="0" fontId="1" fillId="3" borderId="8" xfId="0" applyFont="1" applyFill="1" applyBorder="1"/>
    <xf numFmtId="0" fontId="1" fillId="2" borderId="8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1" fillId="13" borderId="9" xfId="0" applyFont="1" applyFill="1" applyBorder="1" applyAlignment="1">
      <alignment vertical="center" wrapText="1"/>
    </xf>
    <xf numFmtId="0" fontId="0" fillId="0" borderId="9" xfId="0" applyBorder="1"/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Teilnehmer Trend Bensheim</a:t>
            </a:r>
            <a:br>
              <a:rPr lang="de-DE"/>
            </a:br>
            <a:r>
              <a:rPr lang="de-DE"/>
              <a:t>Gleitender Durchschnitt der letzen</a:t>
            </a:r>
            <a:r>
              <a:rPr lang="de-DE" baseline="0"/>
              <a:t> 6 Turniere</a:t>
            </a:r>
            <a:r>
              <a:rPr lang="de-DE"/>
              <a:t>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5078372283852423E-2"/>
          <c:y val="0.14573500279406706"/>
          <c:w val="0.92402775323440756"/>
          <c:h val="0.79125414745727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25400" cap="rnd">
                <a:solidFill>
                  <a:srgbClr val="0070C0"/>
                </a:solidFill>
                <a:prstDash val="solid"/>
              </a:ln>
              <a:effectLst/>
            </c:spPr>
            <c:trendlineType val="movingAvg"/>
            <c:period val="6"/>
            <c:dispRSqr val="0"/>
            <c:dispEq val="0"/>
          </c:trendline>
          <c:cat>
            <c:numRef>
              <c:f>Vereinschart!$T$4:$EP$4</c:f>
              <c:numCache>
                <c:formatCode>General</c:formatCode>
                <c:ptCount val="12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54</c:v>
                </c:pt>
                <c:pt idx="41">
                  <c:v>55</c:v>
                </c:pt>
                <c:pt idx="42">
                  <c:v>56</c:v>
                </c:pt>
                <c:pt idx="43">
                  <c:v>57</c:v>
                </c:pt>
                <c:pt idx="44">
                  <c:v>58</c:v>
                </c:pt>
                <c:pt idx="45">
                  <c:v>59</c:v>
                </c:pt>
                <c:pt idx="46">
                  <c:v>60</c:v>
                </c:pt>
                <c:pt idx="47">
                  <c:v>61</c:v>
                </c:pt>
                <c:pt idx="48">
                  <c:v>62</c:v>
                </c:pt>
                <c:pt idx="49">
                  <c:v>63</c:v>
                </c:pt>
                <c:pt idx="50">
                  <c:v>64</c:v>
                </c:pt>
                <c:pt idx="51">
                  <c:v>65</c:v>
                </c:pt>
                <c:pt idx="52">
                  <c:v>66</c:v>
                </c:pt>
                <c:pt idx="53">
                  <c:v>67</c:v>
                </c:pt>
                <c:pt idx="54">
                  <c:v>68</c:v>
                </c:pt>
                <c:pt idx="55">
                  <c:v>69</c:v>
                </c:pt>
                <c:pt idx="56">
                  <c:v>70</c:v>
                </c:pt>
                <c:pt idx="57">
                  <c:v>71</c:v>
                </c:pt>
                <c:pt idx="58">
                  <c:v>72</c:v>
                </c:pt>
                <c:pt idx="59">
                  <c:v>73</c:v>
                </c:pt>
                <c:pt idx="60">
                  <c:v>74</c:v>
                </c:pt>
                <c:pt idx="61">
                  <c:v>75</c:v>
                </c:pt>
                <c:pt idx="62">
                  <c:v>76</c:v>
                </c:pt>
                <c:pt idx="63">
                  <c:v>77</c:v>
                </c:pt>
                <c:pt idx="64">
                  <c:v>78</c:v>
                </c:pt>
                <c:pt idx="65">
                  <c:v>79</c:v>
                </c:pt>
                <c:pt idx="66">
                  <c:v>80</c:v>
                </c:pt>
                <c:pt idx="67">
                  <c:v>81</c:v>
                </c:pt>
                <c:pt idx="68">
                  <c:v>82</c:v>
                </c:pt>
                <c:pt idx="69">
                  <c:v>83</c:v>
                </c:pt>
                <c:pt idx="70">
                  <c:v>84</c:v>
                </c:pt>
                <c:pt idx="71">
                  <c:v>85</c:v>
                </c:pt>
                <c:pt idx="72">
                  <c:v>86</c:v>
                </c:pt>
                <c:pt idx="73">
                  <c:v>87</c:v>
                </c:pt>
                <c:pt idx="74">
                  <c:v>88</c:v>
                </c:pt>
                <c:pt idx="75">
                  <c:v>89</c:v>
                </c:pt>
                <c:pt idx="76">
                  <c:v>90</c:v>
                </c:pt>
                <c:pt idx="77">
                  <c:v>91</c:v>
                </c:pt>
                <c:pt idx="78">
                  <c:v>92</c:v>
                </c:pt>
                <c:pt idx="79">
                  <c:v>93</c:v>
                </c:pt>
                <c:pt idx="80">
                  <c:v>94</c:v>
                </c:pt>
                <c:pt idx="81">
                  <c:v>95</c:v>
                </c:pt>
                <c:pt idx="82">
                  <c:v>96</c:v>
                </c:pt>
                <c:pt idx="83">
                  <c:v>97</c:v>
                </c:pt>
                <c:pt idx="84">
                  <c:v>98</c:v>
                </c:pt>
                <c:pt idx="85">
                  <c:v>99</c:v>
                </c:pt>
                <c:pt idx="86">
                  <c:v>100</c:v>
                </c:pt>
                <c:pt idx="87">
                  <c:v>101</c:v>
                </c:pt>
                <c:pt idx="88">
                  <c:v>102</c:v>
                </c:pt>
                <c:pt idx="89">
                  <c:v>103</c:v>
                </c:pt>
                <c:pt idx="90">
                  <c:v>104</c:v>
                </c:pt>
                <c:pt idx="91">
                  <c:v>105</c:v>
                </c:pt>
                <c:pt idx="92">
                  <c:v>106</c:v>
                </c:pt>
                <c:pt idx="93">
                  <c:v>107</c:v>
                </c:pt>
                <c:pt idx="94">
                  <c:v>108</c:v>
                </c:pt>
                <c:pt idx="95">
                  <c:v>109</c:v>
                </c:pt>
                <c:pt idx="96">
                  <c:v>110</c:v>
                </c:pt>
                <c:pt idx="97">
                  <c:v>111</c:v>
                </c:pt>
                <c:pt idx="98">
                  <c:v>112</c:v>
                </c:pt>
                <c:pt idx="99">
                  <c:v>113</c:v>
                </c:pt>
                <c:pt idx="100">
                  <c:v>114</c:v>
                </c:pt>
                <c:pt idx="101">
                  <c:v>115</c:v>
                </c:pt>
                <c:pt idx="102">
                  <c:v>116</c:v>
                </c:pt>
                <c:pt idx="103">
                  <c:v>117</c:v>
                </c:pt>
                <c:pt idx="104">
                  <c:v>118</c:v>
                </c:pt>
                <c:pt idx="105">
                  <c:v>119</c:v>
                </c:pt>
                <c:pt idx="106">
                  <c:v>120</c:v>
                </c:pt>
                <c:pt idx="107">
                  <c:v>121</c:v>
                </c:pt>
                <c:pt idx="108">
                  <c:v>122</c:v>
                </c:pt>
                <c:pt idx="109">
                  <c:v>123</c:v>
                </c:pt>
                <c:pt idx="110">
                  <c:v>124</c:v>
                </c:pt>
                <c:pt idx="111">
                  <c:v>125</c:v>
                </c:pt>
                <c:pt idx="112">
                  <c:v>126</c:v>
                </c:pt>
                <c:pt idx="113">
                  <c:v>127</c:v>
                </c:pt>
                <c:pt idx="114">
                  <c:v>128</c:v>
                </c:pt>
                <c:pt idx="115">
                  <c:v>129</c:v>
                </c:pt>
                <c:pt idx="116">
                  <c:v>130</c:v>
                </c:pt>
                <c:pt idx="117">
                  <c:v>131</c:v>
                </c:pt>
                <c:pt idx="118">
                  <c:v>132</c:v>
                </c:pt>
                <c:pt idx="119">
                  <c:v>133</c:v>
                </c:pt>
                <c:pt idx="120">
                  <c:v>134</c:v>
                </c:pt>
                <c:pt idx="121">
                  <c:v>135</c:v>
                </c:pt>
                <c:pt idx="122">
                  <c:v>136</c:v>
                </c:pt>
                <c:pt idx="123">
                  <c:v>137</c:v>
                </c:pt>
                <c:pt idx="124">
                  <c:v>138</c:v>
                </c:pt>
                <c:pt idx="125">
                  <c:v>139</c:v>
                </c:pt>
                <c:pt idx="126">
                  <c:v>140</c:v>
                </c:pt>
              </c:numCache>
            </c:numRef>
          </c:cat>
          <c:val>
            <c:numRef>
              <c:f>Vereinschart!$T$31:$EP$31</c:f>
              <c:numCache>
                <c:formatCode>General</c:formatCode>
                <c:ptCount val="127"/>
                <c:pt idx="0">
                  <c:v>19</c:v>
                </c:pt>
                <c:pt idx="1">
                  <c:v>15</c:v>
                </c:pt>
                <c:pt idx="2">
                  <c:v>18</c:v>
                </c:pt>
                <c:pt idx="3">
                  <c:v>14</c:v>
                </c:pt>
                <c:pt idx="4">
                  <c:v>16</c:v>
                </c:pt>
                <c:pt idx="5">
                  <c:v>14</c:v>
                </c:pt>
                <c:pt idx="6">
                  <c:v>11</c:v>
                </c:pt>
                <c:pt idx="7">
                  <c:v>20</c:v>
                </c:pt>
                <c:pt idx="8">
                  <c:v>21</c:v>
                </c:pt>
                <c:pt idx="9">
                  <c:v>12</c:v>
                </c:pt>
                <c:pt idx="10">
                  <c:v>18</c:v>
                </c:pt>
                <c:pt idx="11">
                  <c:v>25</c:v>
                </c:pt>
                <c:pt idx="12">
                  <c:v>13</c:v>
                </c:pt>
                <c:pt idx="13">
                  <c:v>12</c:v>
                </c:pt>
                <c:pt idx="14">
                  <c:v>19</c:v>
                </c:pt>
                <c:pt idx="15">
                  <c:v>16</c:v>
                </c:pt>
                <c:pt idx="16">
                  <c:v>14</c:v>
                </c:pt>
                <c:pt idx="17">
                  <c:v>15</c:v>
                </c:pt>
                <c:pt idx="18">
                  <c:v>17</c:v>
                </c:pt>
                <c:pt idx="19">
                  <c:v>9</c:v>
                </c:pt>
                <c:pt idx="20">
                  <c:v>14</c:v>
                </c:pt>
                <c:pt idx="21">
                  <c:v>11</c:v>
                </c:pt>
                <c:pt idx="22">
                  <c:v>9</c:v>
                </c:pt>
                <c:pt idx="23">
                  <c:v>14</c:v>
                </c:pt>
                <c:pt idx="24">
                  <c:v>13</c:v>
                </c:pt>
                <c:pt idx="25">
                  <c:v>10</c:v>
                </c:pt>
                <c:pt idx="26">
                  <c:v>12</c:v>
                </c:pt>
                <c:pt idx="27">
                  <c:v>10</c:v>
                </c:pt>
                <c:pt idx="28">
                  <c:v>7</c:v>
                </c:pt>
                <c:pt idx="29">
                  <c:v>12</c:v>
                </c:pt>
                <c:pt idx="30">
                  <c:v>18</c:v>
                </c:pt>
                <c:pt idx="31">
                  <c:v>10</c:v>
                </c:pt>
                <c:pt idx="32">
                  <c:v>15</c:v>
                </c:pt>
                <c:pt idx="33">
                  <c:v>13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15</c:v>
                </c:pt>
                <c:pt idx="42">
                  <c:v>11</c:v>
                </c:pt>
                <c:pt idx="43">
                  <c:v>8</c:v>
                </c:pt>
                <c:pt idx="44">
                  <c:v>8</c:v>
                </c:pt>
                <c:pt idx="45">
                  <c:v>13</c:v>
                </c:pt>
                <c:pt idx="46">
                  <c:v>10</c:v>
                </c:pt>
                <c:pt idx="47">
                  <c:v>11</c:v>
                </c:pt>
                <c:pt idx="48">
                  <c:v>9</c:v>
                </c:pt>
                <c:pt idx="49">
                  <c:v>9</c:v>
                </c:pt>
                <c:pt idx="50">
                  <c:v>12</c:v>
                </c:pt>
                <c:pt idx="51">
                  <c:v>8</c:v>
                </c:pt>
                <c:pt idx="52">
                  <c:v>9</c:v>
                </c:pt>
                <c:pt idx="53">
                  <c:v>13</c:v>
                </c:pt>
                <c:pt idx="54">
                  <c:v>9</c:v>
                </c:pt>
                <c:pt idx="55">
                  <c:v>9</c:v>
                </c:pt>
                <c:pt idx="56">
                  <c:v>12</c:v>
                </c:pt>
                <c:pt idx="57">
                  <c:v>10</c:v>
                </c:pt>
                <c:pt idx="58">
                  <c:v>9</c:v>
                </c:pt>
                <c:pt idx="59">
                  <c:v>11</c:v>
                </c:pt>
                <c:pt idx="60">
                  <c:v>8</c:v>
                </c:pt>
                <c:pt idx="61">
                  <c:v>8</c:v>
                </c:pt>
                <c:pt idx="62">
                  <c:v>10</c:v>
                </c:pt>
                <c:pt idx="63">
                  <c:v>11</c:v>
                </c:pt>
                <c:pt idx="64">
                  <c:v>9</c:v>
                </c:pt>
                <c:pt idx="65">
                  <c:v>13</c:v>
                </c:pt>
                <c:pt idx="66">
                  <c:v>9</c:v>
                </c:pt>
                <c:pt idx="67">
                  <c:v>7</c:v>
                </c:pt>
                <c:pt idx="68">
                  <c:v>8</c:v>
                </c:pt>
                <c:pt idx="69">
                  <c:v>8</c:v>
                </c:pt>
                <c:pt idx="70">
                  <c:v>7</c:v>
                </c:pt>
                <c:pt idx="71">
                  <c:v>9</c:v>
                </c:pt>
                <c:pt idx="72">
                  <c:v>8</c:v>
                </c:pt>
                <c:pt idx="73">
                  <c:v>8</c:v>
                </c:pt>
                <c:pt idx="74">
                  <c:v>10</c:v>
                </c:pt>
                <c:pt idx="75">
                  <c:v>8</c:v>
                </c:pt>
                <c:pt idx="76">
                  <c:v>7</c:v>
                </c:pt>
                <c:pt idx="77">
                  <c:v>7</c:v>
                </c:pt>
                <c:pt idx="78">
                  <c:v>16</c:v>
                </c:pt>
                <c:pt idx="79">
                  <c:v>5</c:v>
                </c:pt>
                <c:pt idx="80">
                  <c:v>14</c:v>
                </c:pt>
                <c:pt idx="81">
                  <c:v>7</c:v>
                </c:pt>
                <c:pt idx="82">
                  <c:v>8</c:v>
                </c:pt>
                <c:pt idx="83">
                  <c:v>13</c:v>
                </c:pt>
                <c:pt idx="84">
                  <c:v>9</c:v>
                </c:pt>
                <c:pt idx="85">
                  <c:v>6</c:v>
                </c:pt>
                <c:pt idx="86">
                  <c:v>10</c:v>
                </c:pt>
                <c:pt idx="87">
                  <c:v>10</c:v>
                </c:pt>
                <c:pt idx="88">
                  <c:v>9</c:v>
                </c:pt>
                <c:pt idx="89">
                  <c:v>16</c:v>
                </c:pt>
                <c:pt idx="90">
                  <c:v>14</c:v>
                </c:pt>
                <c:pt idx="91">
                  <c:v>10</c:v>
                </c:pt>
                <c:pt idx="92">
                  <c:v>13</c:v>
                </c:pt>
                <c:pt idx="93">
                  <c:v>13</c:v>
                </c:pt>
                <c:pt idx="94">
                  <c:v>15</c:v>
                </c:pt>
                <c:pt idx="95">
                  <c:v>12</c:v>
                </c:pt>
                <c:pt idx="96">
                  <c:v>11</c:v>
                </c:pt>
                <c:pt idx="97">
                  <c:v>11</c:v>
                </c:pt>
                <c:pt idx="98">
                  <c:v>14</c:v>
                </c:pt>
                <c:pt idx="99">
                  <c:v>7</c:v>
                </c:pt>
                <c:pt idx="100">
                  <c:v>9</c:v>
                </c:pt>
                <c:pt idx="101">
                  <c:v>12</c:v>
                </c:pt>
                <c:pt idx="102">
                  <c:v>9</c:v>
                </c:pt>
                <c:pt idx="103">
                  <c:v>6</c:v>
                </c:pt>
                <c:pt idx="104">
                  <c:v>9</c:v>
                </c:pt>
                <c:pt idx="105">
                  <c:v>9</c:v>
                </c:pt>
                <c:pt idx="106">
                  <c:v>8</c:v>
                </c:pt>
                <c:pt idx="107">
                  <c:v>12</c:v>
                </c:pt>
                <c:pt idx="108">
                  <c:v>11</c:v>
                </c:pt>
                <c:pt idx="109">
                  <c:v>9</c:v>
                </c:pt>
                <c:pt idx="110">
                  <c:v>11</c:v>
                </c:pt>
                <c:pt idx="111">
                  <c:v>12</c:v>
                </c:pt>
                <c:pt idx="112">
                  <c:v>9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10</c:v>
                </c:pt>
                <c:pt idx="117">
                  <c:v>11</c:v>
                </c:pt>
                <c:pt idx="118">
                  <c:v>9</c:v>
                </c:pt>
                <c:pt idx="119">
                  <c:v>11</c:v>
                </c:pt>
                <c:pt idx="120">
                  <c:v>9</c:v>
                </c:pt>
                <c:pt idx="121">
                  <c:v>8</c:v>
                </c:pt>
                <c:pt idx="122">
                  <c:v>9</c:v>
                </c:pt>
                <c:pt idx="123">
                  <c:v>8</c:v>
                </c:pt>
                <c:pt idx="124">
                  <c:v>6</c:v>
                </c:pt>
                <c:pt idx="125">
                  <c:v>10</c:v>
                </c:pt>
                <c:pt idx="12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8-4D44-ABAF-48804F6F1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940560"/>
        <c:axId val="506940888"/>
      </c:barChart>
      <c:catAx>
        <c:axId val="50694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6940888"/>
        <c:crosses val="autoZero"/>
        <c:auto val="1"/>
        <c:lblAlgn val="ctr"/>
        <c:lblOffset val="100"/>
        <c:noMultiLvlLbl val="0"/>
      </c:catAx>
      <c:valAx>
        <c:axId val="506940888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694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Prozental</a:t>
            </a:r>
            <a:r>
              <a:rPr lang="de-DE" baseline="0"/>
              <a:t>er Rang</a:t>
            </a:r>
            <a:endParaRPr lang="de-DE"/>
          </a:p>
        </c:rich>
      </c:tx>
      <c:layout>
        <c:manualLayout>
          <c:xMode val="edge"/>
          <c:yMode val="edge"/>
          <c:x val="0.58936885906939651"/>
          <c:y val="0.12779952804741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696370103214951E-2"/>
          <c:y val="2.1953503533090616E-2"/>
          <c:w val="0.96264975139652587"/>
          <c:h val="0.8676271384478115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Vereinschart!$T$71:$RP$71</c:f>
              <c:numCache>
                <c:formatCode>General</c:formatCode>
                <c:ptCount val="46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54</c:v>
                </c:pt>
                <c:pt idx="41">
                  <c:v>55</c:v>
                </c:pt>
                <c:pt idx="42">
                  <c:v>56</c:v>
                </c:pt>
                <c:pt idx="43">
                  <c:v>57</c:v>
                </c:pt>
                <c:pt idx="44">
                  <c:v>58</c:v>
                </c:pt>
                <c:pt idx="45">
                  <c:v>59</c:v>
                </c:pt>
                <c:pt idx="46">
                  <c:v>60</c:v>
                </c:pt>
                <c:pt idx="47">
                  <c:v>61</c:v>
                </c:pt>
                <c:pt idx="48">
                  <c:v>62</c:v>
                </c:pt>
                <c:pt idx="49">
                  <c:v>63</c:v>
                </c:pt>
                <c:pt idx="50">
                  <c:v>64</c:v>
                </c:pt>
                <c:pt idx="51">
                  <c:v>65</c:v>
                </c:pt>
                <c:pt idx="52">
                  <c:v>66</c:v>
                </c:pt>
                <c:pt idx="53">
                  <c:v>67</c:v>
                </c:pt>
                <c:pt idx="54">
                  <c:v>68</c:v>
                </c:pt>
                <c:pt idx="55">
                  <c:v>69</c:v>
                </c:pt>
                <c:pt idx="56">
                  <c:v>70</c:v>
                </c:pt>
                <c:pt idx="57">
                  <c:v>71</c:v>
                </c:pt>
                <c:pt idx="58">
                  <c:v>72</c:v>
                </c:pt>
                <c:pt idx="59">
                  <c:v>73</c:v>
                </c:pt>
                <c:pt idx="60">
                  <c:v>74</c:v>
                </c:pt>
                <c:pt idx="61">
                  <c:v>75</c:v>
                </c:pt>
                <c:pt idx="62">
                  <c:v>76</c:v>
                </c:pt>
                <c:pt idx="63">
                  <c:v>77</c:v>
                </c:pt>
                <c:pt idx="64">
                  <c:v>78</c:v>
                </c:pt>
                <c:pt idx="65">
                  <c:v>79</c:v>
                </c:pt>
                <c:pt idx="66">
                  <c:v>80</c:v>
                </c:pt>
                <c:pt idx="67">
                  <c:v>81</c:v>
                </c:pt>
                <c:pt idx="68">
                  <c:v>82</c:v>
                </c:pt>
                <c:pt idx="69">
                  <c:v>83</c:v>
                </c:pt>
                <c:pt idx="70">
                  <c:v>84</c:v>
                </c:pt>
                <c:pt idx="71">
                  <c:v>85</c:v>
                </c:pt>
                <c:pt idx="72">
                  <c:v>86</c:v>
                </c:pt>
                <c:pt idx="73">
                  <c:v>87</c:v>
                </c:pt>
                <c:pt idx="74">
                  <c:v>88</c:v>
                </c:pt>
                <c:pt idx="75">
                  <c:v>89</c:v>
                </c:pt>
                <c:pt idx="76">
                  <c:v>90</c:v>
                </c:pt>
                <c:pt idx="77">
                  <c:v>91</c:v>
                </c:pt>
                <c:pt idx="78">
                  <c:v>92</c:v>
                </c:pt>
                <c:pt idx="79">
                  <c:v>93</c:v>
                </c:pt>
                <c:pt idx="80">
                  <c:v>94</c:v>
                </c:pt>
                <c:pt idx="81">
                  <c:v>95</c:v>
                </c:pt>
                <c:pt idx="82">
                  <c:v>96</c:v>
                </c:pt>
                <c:pt idx="83">
                  <c:v>97</c:v>
                </c:pt>
                <c:pt idx="84">
                  <c:v>98</c:v>
                </c:pt>
                <c:pt idx="85">
                  <c:v>99</c:v>
                </c:pt>
                <c:pt idx="86">
                  <c:v>100</c:v>
                </c:pt>
                <c:pt idx="87">
                  <c:v>101</c:v>
                </c:pt>
                <c:pt idx="88">
                  <c:v>102</c:v>
                </c:pt>
                <c:pt idx="89">
                  <c:v>103</c:v>
                </c:pt>
                <c:pt idx="90">
                  <c:v>104</c:v>
                </c:pt>
                <c:pt idx="91">
                  <c:v>105</c:v>
                </c:pt>
                <c:pt idx="92">
                  <c:v>106</c:v>
                </c:pt>
                <c:pt idx="93">
                  <c:v>107</c:v>
                </c:pt>
                <c:pt idx="94">
                  <c:v>108</c:v>
                </c:pt>
                <c:pt idx="95">
                  <c:v>109</c:v>
                </c:pt>
                <c:pt idx="96">
                  <c:v>110</c:v>
                </c:pt>
                <c:pt idx="97">
                  <c:v>111</c:v>
                </c:pt>
                <c:pt idx="98">
                  <c:v>112</c:v>
                </c:pt>
                <c:pt idx="99">
                  <c:v>113</c:v>
                </c:pt>
                <c:pt idx="100">
                  <c:v>114</c:v>
                </c:pt>
                <c:pt idx="101">
                  <c:v>115</c:v>
                </c:pt>
                <c:pt idx="102">
                  <c:v>116</c:v>
                </c:pt>
                <c:pt idx="103">
                  <c:v>117</c:v>
                </c:pt>
                <c:pt idx="104">
                  <c:v>118</c:v>
                </c:pt>
                <c:pt idx="105">
                  <c:v>119</c:v>
                </c:pt>
                <c:pt idx="106">
                  <c:v>120</c:v>
                </c:pt>
                <c:pt idx="107">
                  <c:v>121</c:v>
                </c:pt>
                <c:pt idx="108">
                  <c:v>122</c:v>
                </c:pt>
                <c:pt idx="109">
                  <c:v>123</c:v>
                </c:pt>
                <c:pt idx="110">
                  <c:v>124</c:v>
                </c:pt>
                <c:pt idx="111">
                  <c:v>125</c:v>
                </c:pt>
                <c:pt idx="112">
                  <c:v>126</c:v>
                </c:pt>
                <c:pt idx="113">
                  <c:v>127</c:v>
                </c:pt>
                <c:pt idx="114">
                  <c:v>128</c:v>
                </c:pt>
                <c:pt idx="115">
                  <c:v>129</c:v>
                </c:pt>
                <c:pt idx="116">
                  <c:v>130</c:v>
                </c:pt>
                <c:pt idx="117">
                  <c:v>131</c:v>
                </c:pt>
                <c:pt idx="118">
                  <c:v>132</c:v>
                </c:pt>
                <c:pt idx="119">
                  <c:v>133</c:v>
                </c:pt>
                <c:pt idx="120">
                  <c:v>134</c:v>
                </c:pt>
                <c:pt idx="121">
                  <c:v>135</c:v>
                </c:pt>
                <c:pt idx="122">
                  <c:v>136</c:v>
                </c:pt>
                <c:pt idx="123">
                  <c:v>137</c:v>
                </c:pt>
                <c:pt idx="124">
                  <c:v>138</c:v>
                </c:pt>
                <c:pt idx="125">
                  <c:v>139</c:v>
                </c:pt>
                <c:pt idx="126">
                  <c:v>140</c:v>
                </c:pt>
              </c:numCache>
            </c:numRef>
          </c:cat>
          <c:val>
            <c:numRef>
              <c:f>Vereinschart!$T$74:$EP$74</c:f>
              <c:numCache>
                <c:formatCode>General</c:formatCode>
                <c:ptCount val="127"/>
                <c:pt idx="0">
                  <c:v>10.71428571428571</c:v>
                </c:pt>
                <c:pt idx="1">
                  <c:v>40.625</c:v>
                </c:pt>
                <c:pt idx="2">
                  <c:v>40.625</c:v>
                </c:pt>
                <c:pt idx="3">
                  <c:v>61.764705882352942</c:v>
                </c:pt>
                <c:pt idx="4">
                  <c:v>61.764705882352942</c:v>
                </c:pt>
                <c:pt idx="5">
                  <c:v>81.578947368421055</c:v>
                </c:pt>
                <c:pt idx="6">
                  <c:v>67.5</c:v>
                </c:pt>
                <c:pt idx="7">
                  <c:v>70.454545454545453</c:v>
                </c:pt>
                <c:pt idx="8">
                  <c:v>84.782608695652172</c:v>
                </c:pt>
                <c:pt idx="9">
                  <c:v>85.416666666666657</c:v>
                </c:pt>
                <c:pt idx="10">
                  <c:v>75</c:v>
                </c:pt>
                <c:pt idx="11">
                  <c:v>86.538461538461547</c:v>
                </c:pt>
                <c:pt idx="12">
                  <c:v>76.785714285714278</c:v>
                </c:pt>
                <c:pt idx="13">
                  <c:v>66.071428571428569</c:v>
                </c:pt>
                <c:pt idx="14">
                  <c:v>70.3125</c:v>
                </c:pt>
                <c:pt idx="15">
                  <c:v>70.3125</c:v>
                </c:pt>
                <c:pt idx="16">
                  <c:v>70.3125</c:v>
                </c:pt>
                <c:pt idx="17">
                  <c:v>60.9375</c:v>
                </c:pt>
                <c:pt idx="18">
                  <c:v>60.9375</c:v>
                </c:pt>
                <c:pt idx="19">
                  <c:v>51.5625</c:v>
                </c:pt>
                <c:pt idx="20">
                  <c:v>60.9375</c:v>
                </c:pt>
                <c:pt idx="21">
                  <c:v>60.9375</c:v>
                </c:pt>
                <c:pt idx="22">
                  <c:v>60.9375</c:v>
                </c:pt>
                <c:pt idx="23">
                  <c:v>51.5625</c:v>
                </c:pt>
                <c:pt idx="24">
                  <c:v>53.030303030303031</c:v>
                </c:pt>
                <c:pt idx="25">
                  <c:v>51.5625</c:v>
                </c:pt>
                <c:pt idx="26">
                  <c:v>51.5625</c:v>
                </c:pt>
                <c:pt idx="27">
                  <c:v>51.5625</c:v>
                </c:pt>
                <c:pt idx="28">
                  <c:v>51.5625</c:v>
                </c:pt>
                <c:pt idx="29">
                  <c:v>51.5625</c:v>
                </c:pt>
                <c:pt idx="30">
                  <c:v>51.5625</c:v>
                </c:pt>
                <c:pt idx="31">
                  <c:v>51.5625</c:v>
                </c:pt>
                <c:pt idx="32">
                  <c:v>51.5625</c:v>
                </c:pt>
                <c:pt idx="33">
                  <c:v>51.5625</c:v>
                </c:pt>
                <c:pt idx="34">
                  <c:v>42.1875</c:v>
                </c:pt>
                <c:pt idx="35">
                  <c:v>51.5625</c:v>
                </c:pt>
                <c:pt idx="36">
                  <c:v>51.5625</c:v>
                </c:pt>
                <c:pt idx="37">
                  <c:v>60.9375</c:v>
                </c:pt>
                <c:pt idx="38">
                  <c:v>60.9375</c:v>
                </c:pt>
                <c:pt idx="39">
                  <c:v>60.9375</c:v>
                </c:pt>
                <c:pt idx="40">
                  <c:v>51.5625</c:v>
                </c:pt>
                <c:pt idx="41">
                  <c:v>60.9375</c:v>
                </c:pt>
                <c:pt idx="42">
                  <c:v>71.212121212121218</c:v>
                </c:pt>
                <c:pt idx="43">
                  <c:v>60.9375</c:v>
                </c:pt>
                <c:pt idx="44">
                  <c:v>60.9375</c:v>
                </c:pt>
                <c:pt idx="45">
                  <c:v>60.9375</c:v>
                </c:pt>
                <c:pt idx="46">
                  <c:v>55.714285714285715</c:v>
                </c:pt>
                <c:pt idx="47">
                  <c:v>55.714285714285715</c:v>
                </c:pt>
                <c:pt idx="48">
                  <c:v>55.714285714285715</c:v>
                </c:pt>
                <c:pt idx="49">
                  <c:v>55.714285714285715</c:v>
                </c:pt>
                <c:pt idx="50">
                  <c:v>55.714285714285715</c:v>
                </c:pt>
                <c:pt idx="51">
                  <c:v>47.142857142857139</c:v>
                </c:pt>
                <c:pt idx="52">
                  <c:v>55.714285714285715</c:v>
                </c:pt>
                <c:pt idx="53">
                  <c:v>64.285714285714278</c:v>
                </c:pt>
                <c:pt idx="54">
                  <c:v>64.285714285714278</c:v>
                </c:pt>
                <c:pt idx="55">
                  <c:v>73.611111111111114</c:v>
                </c:pt>
                <c:pt idx="56">
                  <c:v>66.21621621621621</c:v>
                </c:pt>
                <c:pt idx="57">
                  <c:v>75</c:v>
                </c:pt>
                <c:pt idx="58">
                  <c:v>67.10526315789474</c:v>
                </c:pt>
                <c:pt idx="59">
                  <c:v>67.948717948717956</c:v>
                </c:pt>
                <c:pt idx="60">
                  <c:v>67.948717948717956</c:v>
                </c:pt>
                <c:pt idx="61">
                  <c:v>67.948717948717956</c:v>
                </c:pt>
                <c:pt idx="62">
                  <c:v>67.948717948717956</c:v>
                </c:pt>
                <c:pt idx="63">
                  <c:v>60.256410256410263</c:v>
                </c:pt>
                <c:pt idx="64">
                  <c:v>52.564102564102569</c:v>
                </c:pt>
                <c:pt idx="65">
                  <c:v>53.75</c:v>
                </c:pt>
                <c:pt idx="66">
                  <c:v>53.75</c:v>
                </c:pt>
                <c:pt idx="67">
                  <c:v>46.25</c:v>
                </c:pt>
                <c:pt idx="68">
                  <c:v>46.25</c:v>
                </c:pt>
                <c:pt idx="69">
                  <c:v>40.243902439024396</c:v>
                </c:pt>
                <c:pt idx="70">
                  <c:v>41.666666666666664</c:v>
                </c:pt>
                <c:pt idx="71">
                  <c:v>40.243902439024396</c:v>
                </c:pt>
                <c:pt idx="72">
                  <c:v>32.926829268292678</c:v>
                </c:pt>
                <c:pt idx="73">
                  <c:v>37.5</c:v>
                </c:pt>
                <c:pt idx="74">
                  <c:v>44.31818181818182</c:v>
                </c:pt>
                <c:pt idx="75">
                  <c:v>51.136363636363633</c:v>
                </c:pt>
                <c:pt idx="76">
                  <c:v>51.136363636363633</c:v>
                </c:pt>
                <c:pt idx="77">
                  <c:v>51.136363636363633</c:v>
                </c:pt>
                <c:pt idx="78">
                  <c:v>47.87234042553191</c:v>
                </c:pt>
                <c:pt idx="79">
                  <c:v>41.48936170212766</c:v>
                </c:pt>
                <c:pt idx="80">
                  <c:v>41.48936170212766</c:v>
                </c:pt>
                <c:pt idx="81">
                  <c:v>41.48936170212766</c:v>
                </c:pt>
                <c:pt idx="82">
                  <c:v>35.106382978723403</c:v>
                </c:pt>
                <c:pt idx="83">
                  <c:v>35.106382978723403</c:v>
                </c:pt>
                <c:pt idx="84">
                  <c:v>28.723404255319153</c:v>
                </c:pt>
                <c:pt idx="85">
                  <c:v>45.360824742268044</c:v>
                </c:pt>
                <c:pt idx="86">
                  <c:v>30.927835051546392</c:v>
                </c:pt>
                <c:pt idx="87">
                  <c:v>37.113402061855673</c:v>
                </c:pt>
                <c:pt idx="88">
                  <c:v>44.999999999999993</c:v>
                </c:pt>
                <c:pt idx="89">
                  <c:v>44.999999999999993</c:v>
                </c:pt>
                <c:pt idx="90">
                  <c:v>44.999999999999993</c:v>
                </c:pt>
                <c:pt idx="91">
                  <c:v>46.078431372549019</c:v>
                </c:pt>
                <c:pt idx="92">
                  <c:v>53.773584905660378</c:v>
                </c:pt>
                <c:pt idx="93">
                  <c:v>53.773584905660378</c:v>
                </c:pt>
                <c:pt idx="94">
                  <c:v>59.433962264150942</c:v>
                </c:pt>
                <c:pt idx="95">
                  <c:v>59.433962264150942</c:v>
                </c:pt>
                <c:pt idx="96">
                  <c:v>59.433962264150942</c:v>
                </c:pt>
                <c:pt idx="97">
                  <c:v>59.433962264150942</c:v>
                </c:pt>
                <c:pt idx="98">
                  <c:v>53.773584905660378</c:v>
                </c:pt>
                <c:pt idx="99">
                  <c:v>56.25</c:v>
                </c:pt>
                <c:pt idx="100">
                  <c:v>50.892857142857139</c:v>
                </c:pt>
                <c:pt idx="101">
                  <c:v>50.892857142857139</c:v>
                </c:pt>
                <c:pt idx="102">
                  <c:v>50.892857142857139</c:v>
                </c:pt>
                <c:pt idx="103">
                  <c:v>50.892857142857139</c:v>
                </c:pt>
                <c:pt idx="104">
                  <c:v>56.25</c:v>
                </c:pt>
                <c:pt idx="105">
                  <c:v>60.185185185185183</c:v>
                </c:pt>
                <c:pt idx="106">
                  <c:v>60.909090909090914</c:v>
                </c:pt>
                <c:pt idx="107">
                  <c:v>66.964285714285722</c:v>
                </c:pt>
                <c:pt idx="108">
                  <c:v>72.321428571428569</c:v>
                </c:pt>
                <c:pt idx="109">
                  <c:v>72.321428571428569</c:v>
                </c:pt>
                <c:pt idx="110">
                  <c:v>77.678571428571431</c:v>
                </c:pt>
                <c:pt idx="111">
                  <c:v>83.035714285714278</c:v>
                </c:pt>
                <c:pt idx="112">
                  <c:v>77.678571428571431</c:v>
                </c:pt>
                <c:pt idx="113">
                  <c:v>83.035714285714278</c:v>
                </c:pt>
                <c:pt idx="114">
                  <c:v>83.035714285714278</c:v>
                </c:pt>
                <c:pt idx="115">
                  <c:v>77.678571428571431</c:v>
                </c:pt>
                <c:pt idx="116">
                  <c:v>73.043478260869563</c:v>
                </c:pt>
                <c:pt idx="117">
                  <c:v>73.043478260869563</c:v>
                </c:pt>
                <c:pt idx="118">
                  <c:v>67.826086956521749</c:v>
                </c:pt>
                <c:pt idx="119">
                  <c:v>67.826086956521749</c:v>
                </c:pt>
                <c:pt idx="120">
                  <c:v>73.043478260869563</c:v>
                </c:pt>
                <c:pt idx="121">
                  <c:v>67.826086956521749</c:v>
                </c:pt>
                <c:pt idx="122">
                  <c:v>67.826086956521749</c:v>
                </c:pt>
                <c:pt idx="123">
                  <c:v>62.608695652173907</c:v>
                </c:pt>
                <c:pt idx="124">
                  <c:v>57.391304347826086</c:v>
                </c:pt>
                <c:pt idx="125">
                  <c:v>57.391304347826086</c:v>
                </c:pt>
                <c:pt idx="126">
                  <c:v>62.608695652173907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6-4066-845A-6983669E4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476504"/>
        <c:axId val="746479456"/>
      </c:lineChart>
      <c:catAx>
        <c:axId val="746476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6479456"/>
        <c:crosses val="autoZero"/>
        <c:auto val="1"/>
        <c:lblAlgn val="ctr"/>
        <c:lblOffset val="100"/>
        <c:noMultiLvlLbl val="0"/>
      </c:catAx>
      <c:valAx>
        <c:axId val="74647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647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Trend nach Bedenkzeit</a:t>
            </a:r>
          </a:p>
        </c:rich>
      </c:tx>
      <c:layout>
        <c:manualLayout>
          <c:xMode val="edge"/>
          <c:yMode val="edge"/>
          <c:x val="0.30476814851448553"/>
          <c:y val="3.8863289130630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4586975766781007E-2"/>
          <c:y val="3.8863289130630724E-2"/>
          <c:w val="0.94973855438438415"/>
          <c:h val="0.9222734217387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Vereinschart!$AV$60</c:f>
              <c:strCache>
                <c:ptCount val="1"/>
                <c:pt idx="0">
                  <c:v>5+0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2540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multiLvlStrRef>
              <c:f>Vereinschart!$S$59:$AV$68</c:f>
              <c:multiLvlStrCache>
                <c:ptCount val="30"/>
                <c:lvl>
                  <c:pt idx="0">
                    <c:v>3+0</c:v>
                  </c:pt>
                  <c:pt idx="1">
                    <c:v>3+0</c:v>
                  </c:pt>
                  <c:pt idx="2">
                    <c:v>3+0</c:v>
                  </c:pt>
                  <c:pt idx="3">
                    <c:v>3+0</c:v>
                  </c:pt>
                  <c:pt idx="4">
                    <c:v>3+0</c:v>
                  </c:pt>
                  <c:pt idx="5">
                    <c:v>3+0</c:v>
                  </c:pt>
                  <c:pt idx="6">
                    <c:v>3+0</c:v>
                  </c:pt>
                  <c:pt idx="7">
                    <c:v>3+0</c:v>
                  </c:pt>
                  <c:pt idx="8">
                    <c:v>3+0</c:v>
                  </c:pt>
                  <c:pt idx="9">
                    <c:v>3+0</c:v>
                  </c:pt>
                  <c:pt idx="10">
                    <c:v>3+0</c:v>
                  </c:pt>
                  <c:pt idx="11">
                    <c:v>3+0</c:v>
                  </c:pt>
                  <c:pt idx="12">
                    <c:v>3+0</c:v>
                  </c:pt>
                  <c:pt idx="13">
                    <c:v>3+0</c:v>
                  </c:pt>
                  <c:pt idx="14">
                    <c:v>3+0</c:v>
                  </c:pt>
                  <c:pt idx="15">
                    <c:v>3+0</c:v>
                  </c:pt>
                  <c:pt idx="16">
                    <c:v>3+0</c:v>
                  </c:pt>
                  <c:pt idx="17">
                    <c:v>3+0</c:v>
                  </c:pt>
                  <c:pt idx="18">
                    <c:v>3+0</c:v>
                  </c:pt>
                  <c:pt idx="19">
                    <c:v>3+0</c:v>
                  </c:pt>
                  <c:pt idx="20">
                    <c:v>3+0</c:v>
                  </c:pt>
                  <c:pt idx="21">
                    <c:v>3+0</c:v>
                  </c:pt>
                  <c:pt idx="22">
                    <c:v>3+0</c:v>
                  </c:pt>
                  <c:pt idx="23">
                    <c:v>3+0</c:v>
                  </c:pt>
                  <c:pt idx="24">
                    <c:v>3+0</c:v>
                  </c:pt>
                  <c:pt idx="25">
                    <c:v>3+0</c:v>
                  </c:pt>
                  <c:pt idx="26">
                    <c:v>3+0</c:v>
                  </c:pt>
                  <c:pt idx="27">
                    <c:v>3+0</c:v>
                  </c:pt>
                  <c:pt idx="28">
                    <c:v>3+0</c:v>
                  </c:pt>
                  <c:pt idx="29">
                    <c:v>3+0</c:v>
                  </c:pt>
                </c:lvl>
                <c:lvl>
                  <c:pt idx="0">
                    <c:v>16</c:v>
                  </c:pt>
                  <c:pt idx="1">
                    <c:v>18</c:v>
                  </c:pt>
                  <c:pt idx="2">
                    <c:v>21</c:v>
                  </c:pt>
                  <c:pt idx="3">
                    <c:v>24</c:v>
                  </c:pt>
                  <c:pt idx="4">
                    <c:v>27</c:v>
                  </c:pt>
                  <c:pt idx="5">
                    <c:v>30</c:v>
                  </c:pt>
                  <c:pt idx="6">
                    <c:v>33</c:v>
                  </c:pt>
                  <c:pt idx="7">
                    <c:v>36</c:v>
                  </c:pt>
                  <c:pt idx="8">
                    <c:v>39</c:v>
                  </c:pt>
                  <c:pt idx="9">
                    <c:v>42</c:v>
                  </c:pt>
                  <c:pt idx="10">
                    <c:v>45</c:v>
                  </c:pt>
                  <c:pt idx="11">
                    <c:v>48</c:v>
                  </c:pt>
                  <c:pt idx="12">
                    <c:v>51</c:v>
                  </c:pt>
                  <c:pt idx="13">
                    <c:v>54</c:v>
                  </c:pt>
                  <c:pt idx="14">
                    <c:v>57</c:v>
                  </c:pt>
                  <c:pt idx="15">
                    <c:v>60</c:v>
                  </c:pt>
                  <c:pt idx="16">
                    <c:v>63</c:v>
                  </c:pt>
                  <c:pt idx="17">
                    <c:v>66</c:v>
                  </c:pt>
                  <c:pt idx="18">
                    <c:v>69</c:v>
                  </c:pt>
                  <c:pt idx="19">
                    <c:v>72</c:v>
                  </c:pt>
                  <c:pt idx="20">
                    <c:v>75</c:v>
                  </c:pt>
                  <c:pt idx="21">
                    <c:v>78</c:v>
                  </c:pt>
                  <c:pt idx="22">
                    <c:v>81</c:v>
                  </c:pt>
                  <c:pt idx="23">
                    <c:v>84</c:v>
                  </c:pt>
                  <c:pt idx="24">
                    <c:v>87</c:v>
                  </c:pt>
                  <c:pt idx="25">
                    <c:v>90</c:v>
                  </c:pt>
                  <c:pt idx="26">
                    <c:v>93</c:v>
                  </c:pt>
                  <c:pt idx="27">
                    <c:v>96</c:v>
                  </c:pt>
                  <c:pt idx="28">
                    <c:v>99</c:v>
                  </c:pt>
                  <c:pt idx="29">
                    <c:v>102</c:v>
                  </c:pt>
                </c:lvl>
                <c:lvl>
                  <c:pt idx="0">
                    <c:v>16</c:v>
                  </c:pt>
                  <c:pt idx="1">
                    <c:v>20</c:v>
                  </c:pt>
                  <c:pt idx="2">
                    <c:v>18</c:v>
                  </c:pt>
                  <c:pt idx="3">
                    <c:v>19</c:v>
                  </c:pt>
                  <c:pt idx="4">
                    <c:v>15</c:v>
                  </c:pt>
                  <c:pt idx="5">
                    <c:v>14</c:v>
                  </c:pt>
                  <c:pt idx="6">
                    <c:v>14</c:v>
                  </c:pt>
                  <c:pt idx="7">
                    <c:v>12</c:v>
                  </c:pt>
                  <c:pt idx="8">
                    <c:v>12</c:v>
                  </c:pt>
                  <c:pt idx="9">
                    <c:v>15</c:v>
                  </c:pt>
                  <c:pt idx="10">
                    <c:v>10</c:v>
                  </c:pt>
                  <c:pt idx="11">
                    <c:v>8</c:v>
                  </c:pt>
                  <c:pt idx="12">
                    <c:v>15</c:v>
                  </c:pt>
                  <c:pt idx="13">
                    <c:v>8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12</c:v>
                  </c:pt>
                  <c:pt idx="18">
                    <c:v>12</c:v>
                  </c:pt>
                  <c:pt idx="19">
                    <c:v>10</c:v>
                  </c:pt>
                  <c:pt idx="20">
                    <c:v>13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7</c:v>
                  </c:pt>
                  <c:pt idx="25">
                    <c:v>14</c:v>
                  </c:pt>
                  <c:pt idx="26">
                    <c:v>13</c:v>
                  </c:pt>
                  <c:pt idx="27">
                    <c:v>10</c:v>
                  </c:pt>
                  <c:pt idx="28">
                    <c:v>16</c:v>
                  </c:pt>
                  <c:pt idx="29">
                    <c:v>13</c:v>
                  </c:pt>
                </c:lvl>
                <c:lvl>
                  <c:pt idx="0">
                    <c:v>3+2</c:v>
                  </c:pt>
                  <c:pt idx="1">
                    <c:v>3+2</c:v>
                  </c:pt>
                  <c:pt idx="2">
                    <c:v>3+2</c:v>
                  </c:pt>
                  <c:pt idx="3">
                    <c:v>3+2</c:v>
                  </c:pt>
                  <c:pt idx="4">
                    <c:v>3+2</c:v>
                  </c:pt>
                  <c:pt idx="5">
                    <c:v>3+2</c:v>
                  </c:pt>
                  <c:pt idx="6">
                    <c:v>3+2</c:v>
                  </c:pt>
                  <c:pt idx="7">
                    <c:v>3+2</c:v>
                  </c:pt>
                  <c:pt idx="8">
                    <c:v>3+2</c:v>
                  </c:pt>
                  <c:pt idx="9">
                    <c:v>3+2</c:v>
                  </c:pt>
                  <c:pt idx="10">
                    <c:v>3+2</c:v>
                  </c:pt>
                  <c:pt idx="11">
                    <c:v>3+2</c:v>
                  </c:pt>
                  <c:pt idx="12">
                    <c:v>3+2</c:v>
                  </c:pt>
                  <c:pt idx="13">
                    <c:v>3+2</c:v>
                  </c:pt>
                  <c:pt idx="14">
                    <c:v>3+2</c:v>
                  </c:pt>
                  <c:pt idx="15">
                    <c:v>3+2</c:v>
                  </c:pt>
                  <c:pt idx="16">
                    <c:v>3+2</c:v>
                  </c:pt>
                  <c:pt idx="17">
                    <c:v>3+2</c:v>
                  </c:pt>
                  <c:pt idx="18">
                    <c:v>3+2</c:v>
                  </c:pt>
                  <c:pt idx="19">
                    <c:v>3+2</c:v>
                  </c:pt>
                  <c:pt idx="20">
                    <c:v>3+2</c:v>
                  </c:pt>
                  <c:pt idx="21">
                    <c:v>3+2</c:v>
                  </c:pt>
                  <c:pt idx="22">
                    <c:v>3+2</c:v>
                  </c:pt>
                  <c:pt idx="23">
                    <c:v>3+2</c:v>
                  </c:pt>
                  <c:pt idx="24">
                    <c:v>3+2</c:v>
                  </c:pt>
                  <c:pt idx="25">
                    <c:v>3+2</c:v>
                  </c:pt>
                  <c:pt idx="26">
                    <c:v>3+2</c:v>
                  </c:pt>
                  <c:pt idx="27">
                    <c:v>3+2</c:v>
                  </c:pt>
                  <c:pt idx="28">
                    <c:v>3+2</c:v>
                  </c:pt>
                  <c:pt idx="29">
                    <c:v>3+2</c:v>
                  </c:pt>
                </c:lvl>
                <c:lvl>
                  <c:pt idx="0">
                    <c:v>19</c:v>
                  </c:pt>
                  <c:pt idx="1">
                    <c:v>22</c:v>
                  </c:pt>
                  <c:pt idx="2">
                    <c:v>25</c:v>
                  </c:pt>
                  <c:pt idx="3">
                    <c:v>28</c:v>
                  </c:pt>
                  <c:pt idx="4">
                    <c:v>31</c:v>
                  </c:pt>
                  <c:pt idx="5">
                    <c:v>34</c:v>
                  </c:pt>
                  <c:pt idx="6">
                    <c:v>37</c:v>
                  </c:pt>
                  <c:pt idx="7">
                    <c:v>40</c:v>
                  </c:pt>
                  <c:pt idx="8">
                    <c:v>43</c:v>
                  </c:pt>
                  <c:pt idx="9">
                    <c:v>46</c:v>
                  </c:pt>
                  <c:pt idx="10">
                    <c:v>49</c:v>
                  </c:pt>
                  <c:pt idx="11">
                    <c:v>52</c:v>
                  </c:pt>
                  <c:pt idx="12">
                    <c:v>55</c:v>
                  </c:pt>
                  <c:pt idx="13">
                    <c:v>58</c:v>
                  </c:pt>
                  <c:pt idx="14">
                    <c:v>61</c:v>
                  </c:pt>
                  <c:pt idx="15">
                    <c:v>64</c:v>
                  </c:pt>
                  <c:pt idx="16">
                    <c:v>67</c:v>
                  </c:pt>
                  <c:pt idx="17">
                    <c:v>70</c:v>
                  </c:pt>
                  <c:pt idx="18">
                    <c:v>73</c:v>
                  </c:pt>
                  <c:pt idx="19">
                    <c:v>76</c:v>
                  </c:pt>
                  <c:pt idx="20">
                    <c:v>79</c:v>
                  </c:pt>
                  <c:pt idx="21">
                    <c:v>82</c:v>
                  </c:pt>
                  <c:pt idx="22">
                    <c:v>85</c:v>
                  </c:pt>
                  <c:pt idx="23">
                    <c:v>88</c:v>
                  </c:pt>
                  <c:pt idx="24">
                    <c:v>91</c:v>
                  </c:pt>
                  <c:pt idx="25">
                    <c:v>94</c:v>
                  </c:pt>
                  <c:pt idx="26">
                    <c:v>97</c:v>
                  </c:pt>
                  <c:pt idx="27">
                    <c:v>100</c:v>
                  </c:pt>
                  <c:pt idx="28">
                    <c:v>103</c:v>
                  </c:pt>
                  <c:pt idx="29">
                    <c:v>106</c:v>
                  </c:pt>
                </c:lvl>
                <c:lvl>
                  <c:pt idx="0">
                    <c:v>19</c:v>
                  </c:pt>
                  <c:pt idx="1">
                    <c:v>18</c:v>
                  </c:pt>
                  <c:pt idx="2">
                    <c:v>14</c:v>
                  </c:pt>
                  <c:pt idx="3">
                    <c:v>21</c:v>
                  </c:pt>
                  <c:pt idx="4">
                    <c:v>25</c:v>
                  </c:pt>
                  <c:pt idx="5">
                    <c:v>16</c:v>
                  </c:pt>
                  <c:pt idx="6">
                    <c:v>17</c:v>
                  </c:pt>
                  <c:pt idx="7">
                    <c:v>11</c:v>
                  </c:pt>
                  <c:pt idx="8">
                    <c:v>13</c:v>
                  </c:pt>
                  <c:pt idx="9">
                    <c:v>10</c:v>
                  </c:pt>
                  <c:pt idx="10">
                    <c:v>18</c:v>
                  </c:pt>
                  <c:pt idx="11">
                    <c:v>13</c:v>
                  </c:pt>
                  <c:pt idx="12">
                    <c:v>10</c:v>
                  </c:pt>
                  <c:pt idx="13">
                    <c:v>8</c:v>
                  </c:pt>
                  <c:pt idx="14">
                    <c:v>11</c:v>
                  </c:pt>
                  <c:pt idx="15">
                    <c:v>13</c:v>
                  </c:pt>
                  <c:pt idx="16">
                    <c:v>9</c:v>
                  </c:pt>
                  <c:pt idx="17">
                    <c:v>8</c:v>
                  </c:pt>
                  <c:pt idx="18">
                    <c:v>9</c:v>
                  </c:pt>
                  <c:pt idx="19">
                    <c:v>9</c:v>
                  </c:pt>
                  <c:pt idx="20">
                    <c:v>8</c:v>
                  </c:pt>
                  <c:pt idx="21">
                    <c:v>11</c:v>
                  </c:pt>
                  <c:pt idx="22">
                    <c:v>9</c:v>
                  </c:pt>
                  <c:pt idx="23">
                    <c:v>8</c:v>
                  </c:pt>
                  <c:pt idx="24">
                    <c:v>8</c:v>
                  </c:pt>
                  <c:pt idx="25">
                    <c:v>11</c:v>
                  </c:pt>
                  <c:pt idx="26">
                    <c:v>16</c:v>
                  </c:pt>
                  <c:pt idx="27">
                    <c:v>7</c:v>
                  </c:pt>
                  <c:pt idx="28">
                    <c:v>9</c:v>
                  </c:pt>
                  <c:pt idx="29">
                    <c:v>10</c:v>
                  </c:pt>
                </c:lvl>
                <c:lvl>
                  <c:pt idx="0">
                    <c:v>5+0</c:v>
                  </c:pt>
                  <c:pt idx="1">
                    <c:v>5+0</c:v>
                  </c:pt>
                  <c:pt idx="2">
                    <c:v>5+0</c:v>
                  </c:pt>
                  <c:pt idx="3">
                    <c:v>5+0</c:v>
                  </c:pt>
                  <c:pt idx="4">
                    <c:v>5+0</c:v>
                  </c:pt>
                  <c:pt idx="5">
                    <c:v>5+0</c:v>
                  </c:pt>
                  <c:pt idx="6">
                    <c:v>5+0</c:v>
                  </c:pt>
                  <c:pt idx="7">
                    <c:v>5+0</c:v>
                  </c:pt>
                  <c:pt idx="8">
                    <c:v>5+0</c:v>
                  </c:pt>
                  <c:pt idx="9">
                    <c:v>5+0</c:v>
                  </c:pt>
                  <c:pt idx="10">
                    <c:v>5+0</c:v>
                  </c:pt>
                  <c:pt idx="11">
                    <c:v>5+0</c:v>
                  </c:pt>
                  <c:pt idx="12">
                    <c:v>5+0</c:v>
                  </c:pt>
                  <c:pt idx="13">
                    <c:v>5+0</c:v>
                  </c:pt>
                  <c:pt idx="14">
                    <c:v>5+0</c:v>
                  </c:pt>
                  <c:pt idx="15">
                    <c:v>5+0</c:v>
                  </c:pt>
                  <c:pt idx="16">
                    <c:v>5+0</c:v>
                  </c:pt>
                  <c:pt idx="17">
                    <c:v>5+0</c:v>
                  </c:pt>
                  <c:pt idx="18">
                    <c:v>5+0</c:v>
                  </c:pt>
                  <c:pt idx="19">
                    <c:v>5+0</c:v>
                  </c:pt>
                  <c:pt idx="20">
                    <c:v>5+0</c:v>
                  </c:pt>
                  <c:pt idx="21">
                    <c:v>5+0</c:v>
                  </c:pt>
                  <c:pt idx="22">
                    <c:v>5+0</c:v>
                  </c:pt>
                  <c:pt idx="23">
                    <c:v>5+0</c:v>
                  </c:pt>
                  <c:pt idx="24">
                    <c:v>5+0</c:v>
                  </c:pt>
                  <c:pt idx="25">
                    <c:v>5+0</c:v>
                  </c:pt>
                  <c:pt idx="26">
                    <c:v>5+0</c:v>
                  </c:pt>
                  <c:pt idx="27">
                    <c:v>5+0</c:v>
                  </c:pt>
                  <c:pt idx="28">
                    <c:v>5+0</c:v>
                  </c:pt>
                  <c:pt idx="29">
                    <c:v>5+0</c:v>
                  </c:pt>
                </c:lvl>
                <c:lvl>
                  <c:pt idx="0">
                    <c:v>15</c:v>
                  </c:pt>
                  <c:pt idx="1">
                    <c:v>17</c:v>
                  </c:pt>
                  <c:pt idx="2">
                    <c:v>20</c:v>
                  </c:pt>
                  <c:pt idx="3">
                    <c:v>23</c:v>
                  </c:pt>
                  <c:pt idx="4">
                    <c:v>26</c:v>
                  </c:pt>
                  <c:pt idx="5">
                    <c:v>29</c:v>
                  </c:pt>
                  <c:pt idx="6">
                    <c:v>32</c:v>
                  </c:pt>
                  <c:pt idx="7">
                    <c:v>35</c:v>
                  </c:pt>
                  <c:pt idx="8">
                    <c:v>38</c:v>
                  </c:pt>
                  <c:pt idx="9">
                    <c:v>41</c:v>
                  </c:pt>
                  <c:pt idx="10">
                    <c:v>44</c:v>
                  </c:pt>
                  <c:pt idx="11">
                    <c:v>47</c:v>
                  </c:pt>
                  <c:pt idx="12">
                    <c:v>50</c:v>
                  </c:pt>
                  <c:pt idx="13">
                    <c:v>53</c:v>
                  </c:pt>
                  <c:pt idx="14">
                    <c:v>56</c:v>
                  </c:pt>
                  <c:pt idx="15">
                    <c:v>59</c:v>
                  </c:pt>
                  <c:pt idx="16">
                    <c:v>62</c:v>
                  </c:pt>
                  <c:pt idx="17">
                    <c:v>65</c:v>
                  </c:pt>
                  <c:pt idx="18">
                    <c:v>68</c:v>
                  </c:pt>
                  <c:pt idx="19">
                    <c:v>71</c:v>
                  </c:pt>
                  <c:pt idx="20">
                    <c:v>74</c:v>
                  </c:pt>
                  <c:pt idx="21">
                    <c:v>77</c:v>
                  </c:pt>
                  <c:pt idx="22">
                    <c:v>80</c:v>
                  </c:pt>
                  <c:pt idx="23">
                    <c:v>83</c:v>
                  </c:pt>
                  <c:pt idx="24">
                    <c:v>86</c:v>
                  </c:pt>
                  <c:pt idx="25">
                    <c:v>89</c:v>
                  </c:pt>
                  <c:pt idx="26">
                    <c:v>92</c:v>
                  </c:pt>
                  <c:pt idx="27">
                    <c:v>95</c:v>
                  </c:pt>
                  <c:pt idx="28">
                    <c:v>98</c:v>
                  </c:pt>
                  <c:pt idx="29">
                    <c:v>101</c:v>
                  </c:pt>
                </c:lvl>
              </c:multiLvlStrCache>
            </c:multiLvlStrRef>
          </c:cat>
          <c:val>
            <c:numRef>
              <c:f>Vereinschart!$S$61:$BI$61</c:f>
              <c:numCache>
                <c:formatCode>General</c:formatCode>
                <c:ptCount val="43"/>
                <c:pt idx="0">
                  <c:v>19</c:v>
                </c:pt>
                <c:pt idx="1">
                  <c:v>18</c:v>
                </c:pt>
                <c:pt idx="2">
                  <c:v>14</c:v>
                </c:pt>
                <c:pt idx="3">
                  <c:v>21</c:v>
                </c:pt>
                <c:pt idx="4">
                  <c:v>25</c:v>
                </c:pt>
                <c:pt idx="5">
                  <c:v>16</c:v>
                </c:pt>
                <c:pt idx="6">
                  <c:v>17</c:v>
                </c:pt>
                <c:pt idx="7">
                  <c:v>11</c:v>
                </c:pt>
                <c:pt idx="8">
                  <c:v>13</c:v>
                </c:pt>
                <c:pt idx="9">
                  <c:v>10</c:v>
                </c:pt>
                <c:pt idx="10">
                  <c:v>18</c:v>
                </c:pt>
                <c:pt idx="11">
                  <c:v>13</c:v>
                </c:pt>
                <c:pt idx="12">
                  <c:v>10</c:v>
                </c:pt>
                <c:pt idx="13">
                  <c:v>8</c:v>
                </c:pt>
                <c:pt idx="14">
                  <c:v>11</c:v>
                </c:pt>
                <c:pt idx="15">
                  <c:v>13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11</c:v>
                </c:pt>
                <c:pt idx="22">
                  <c:v>9</c:v>
                </c:pt>
                <c:pt idx="23">
                  <c:v>8</c:v>
                </c:pt>
                <c:pt idx="24">
                  <c:v>8</c:v>
                </c:pt>
                <c:pt idx="25">
                  <c:v>11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14</c:v>
                </c:pt>
                <c:pt idx="31">
                  <c:v>13</c:v>
                </c:pt>
                <c:pt idx="32">
                  <c:v>11</c:v>
                </c:pt>
                <c:pt idx="33">
                  <c:v>7</c:v>
                </c:pt>
                <c:pt idx="34">
                  <c:v>9</c:v>
                </c:pt>
                <c:pt idx="35">
                  <c:v>9</c:v>
                </c:pt>
                <c:pt idx="36">
                  <c:v>11</c:v>
                </c:pt>
                <c:pt idx="37">
                  <c:v>12</c:v>
                </c:pt>
                <c:pt idx="38">
                  <c:v>12</c:v>
                </c:pt>
                <c:pt idx="39">
                  <c:v>11</c:v>
                </c:pt>
                <c:pt idx="40">
                  <c:v>9</c:v>
                </c:pt>
                <c:pt idx="41">
                  <c:v>8</c:v>
                </c:pt>
                <c:pt idx="4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3-4356-BCEC-CC79FC3272C5}"/>
            </c:ext>
          </c:extLst>
        </c:ser>
        <c:ser>
          <c:idx val="1"/>
          <c:order val="1"/>
          <c:tx>
            <c:strRef>
              <c:f>Vereinschart!$AS$64</c:f>
              <c:strCache>
                <c:ptCount val="1"/>
                <c:pt idx="0">
                  <c:v>3+2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25400" cap="rnd">
                <a:solidFill>
                  <a:schemeClr val="accent2"/>
                </a:solidFill>
                <a:prstDash val="solid"/>
              </a:ln>
              <a:effectLst/>
            </c:spPr>
            <c:trendlineType val="movingAvg"/>
            <c:period val="3"/>
            <c:dispRSqr val="0"/>
            <c:dispEq val="0"/>
          </c:trendline>
          <c:val>
            <c:numRef>
              <c:f>Vereinschart!$S$65:$BG$65</c:f>
              <c:numCache>
                <c:formatCode>General</c:formatCode>
                <c:ptCount val="41"/>
                <c:pt idx="0">
                  <c:v>16</c:v>
                </c:pt>
                <c:pt idx="1">
                  <c:v>20</c:v>
                </c:pt>
                <c:pt idx="2">
                  <c:v>18</c:v>
                </c:pt>
                <c:pt idx="3">
                  <c:v>19</c:v>
                </c:pt>
                <c:pt idx="4">
                  <c:v>15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15</c:v>
                </c:pt>
                <c:pt idx="10">
                  <c:v>10</c:v>
                </c:pt>
                <c:pt idx="11">
                  <c:v>8</c:v>
                </c:pt>
                <c:pt idx="12">
                  <c:v>15</c:v>
                </c:pt>
                <c:pt idx="13">
                  <c:v>8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13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7</c:v>
                </c:pt>
                <c:pt idx="25">
                  <c:v>14</c:v>
                </c:pt>
                <c:pt idx="26">
                  <c:v>13</c:v>
                </c:pt>
                <c:pt idx="27">
                  <c:v>10</c:v>
                </c:pt>
                <c:pt idx="28">
                  <c:v>16</c:v>
                </c:pt>
                <c:pt idx="29">
                  <c:v>13</c:v>
                </c:pt>
                <c:pt idx="30">
                  <c:v>12</c:v>
                </c:pt>
                <c:pt idx="31">
                  <c:v>14</c:v>
                </c:pt>
                <c:pt idx="32">
                  <c:v>12</c:v>
                </c:pt>
                <c:pt idx="33">
                  <c:v>9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10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73-4356-BCEC-CC79FC3272C5}"/>
            </c:ext>
          </c:extLst>
        </c:ser>
        <c:ser>
          <c:idx val="2"/>
          <c:order val="2"/>
          <c:tx>
            <c:strRef>
              <c:f>Vereinschart!$AM$68</c:f>
              <c:strCache>
                <c:ptCount val="1"/>
                <c:pt idx="0">
                  <c:v>3+0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trendline>
            <c:spPr>
              <a:ln w="31750" cap="rnd">
                <a:solidFill>
                  <a:schemeClr val="accent3"/>
                </a:solidFill>
                <a:prstDash val="solid"/>
              </a:ln>
              <a:effectLst/>
            </c:spPr>
            <c:trendlineType val="movingAvg"/>
            <c:period val="3"/>
            <c:dispRSqr val="0"/>
            <c:dispEq val="0"/>
          </c:trendline>
          <c:val>
            <c:numRef>
              <c:f>Vereinschart!$S$69:$BH$69</c:f>
              <c:numCache>
                <c:formatCode>General</c:formatCode>
                <c:ptCount val="42"/>
                <c:pt idx="0">
                  <c:v>15</c:v>
                </c:pt>
                <c:pt idx="1">
                  <c:v>14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5</c:v>
                </c:pt>
                <c:pt idx="27">
                  <c:v>8</c:v>
                </c:pt>
                <c:pt idx="28">
                  <c:v>6</c:v>
                </c:pt>
                <c:pt idx="29">
                  <c:v>9</c:v>
                </c:pt>
                <c:pt idx="30">
                  <c:v>10</c:v>
                </c:pt>
                <c:pt idx="31">
                  <c:v>15</c:v>
                </c:pt>
                <c:pt idx="32">
                  <c:v>11</c:v>
                </c:pt>
                <c:pt idx="33">
                  <c:v>9</c:v>
                </c:pt>
                <c:pt idx="34">
                  <c:v>6</c:v>
                </c:pt>
                <c:pt idx="35">
                  <c:v>8</c:v>
                </c:pt>
                <c:pt idx="36">
                  <c:v>9</c:v>
                </c:pt>
                <c:pt idx="37">
                  <c:v>9</c:v>
                </c:pt>
                <c:pt idx="38">
                  <c:v>12</c:v>
                </c:pt>
                <c:pt idx="39">
                  <c:v>9</c:v>
                </c:pt>
                <c:pt idx="40">
                  <c:v>8</c:v>
                </c:pt>
                <c:pt idx="4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73-4356-BCEC-CC79FC327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0329224"/>
        <c:axId val="1190319712"/>
      </c:barChart>
      <c:catAx>
        <c:axId val="1190329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0319712"/>
        <c:crosses val="autoZero"/>
        <c:auto val="1"/>
        <c:lblAlgn val="ctr"/>
        <c:lblOffset val="100"/>
        <c:noMultiLvlLbl val="0"/>
      </c:catAx>
      <c:valAx>
        <c:axId val="119031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90329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164334981264969"/>
          <c:y val="0.19152201659576504"/>
          <c:w val="0.45929931519024547"/>
          <c:h val="0.256587285778984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Punkte pro Turnier und Summe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9264303476458436E-2"/>
          <c:y val="5.529088397576664E-2"/>
          <c:w val="0.94807328088987686"/>
          <c:h val="0.7208876494604841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Spielerchart!$F$112:$DS$112</c:f>
              <c:numCache>
                <c:formatCode>General</c:formatCode>
                <c:ptCount val="118"/>
                <c:pt idx="0">
                  <c:v>298</c:v>
                </c:pt>
                <c:pt idx="1">
                  <c:v>381</c:v>
                </c:pt>
                <c:pt idx="2">
                  <c:v>353</c:v>
                </c:pt>
                <c:pt idx="3">
                  <c:v>321</c:v>
                </c:pt>
                <c:pt idx="4">
                  <c:v>340</c:v>
                </c:pt>
                <c:pt idx="5">
                  <c:v>205</c:v>
                </c:pt>
                <c:pt idx="6">
                  <c:v>324</c:v>
                </c:pt>
                <c:pt idx="7">
                  <c:v>472</c:v>
                </c:pt>
                <c:pt idx="8">
                  <c:v>378</c:v>
                </c:pt>
                <c:pt idx="9">
                  <c:v>294</c:v>
                </c:pt>
                <c:pt idx="10">
                  <c:v>400</c:v>
                </c:pt>
                <c:pt idx="11">
                  <c:v>485</c:v>
                </c:pt>
                <c:pt idx="12">
                  <c:v>257</c:v>
                </c:pt>
                <c:pt idx="13">
                  <c:v>113</c:v>
                </c:pt>
                <c:pt idx="14">
                  <c:v>380</c:v>
                </c:pt>
                <c:pt idx="15">
                  <c:v>328</c:v>
                </c:pt>
                <c:pt idx="16">
                  <c:v>307</c:v>
                </c:pt>
                <c:pt idx="17">
                  <c:v>272</c:v>
                </c:pt>
                <c:pt idx="18">
                  <c:v>300</c:v>
                </c:pt>
                <c:pt idx="19">
                  <c:v>288</c:v>
                </c:pt>
                <c:pt idx="20">
                  <c:v>298</c:v>
                </c:pt>
                <c:pt idx="21">
                  <c:v>261</c:v>
                </c:pt>
                <c:pt idx="22">
                  <c:v>222</c:v>
                </c:pt>
                <c:pt idx="23">
                  <c:v>338</c:v>
                </c:pt>
                <c:pt idx="24">
                  <c:v>249</c:v>
                </c:pt>
                <c:pt idx="25">
                  <c:v>357</c:v>
                </c:pt>
                <c:pt idx="26">
                  <c:v>290</c:v>
                </c:pt>
                <c:pt idx="27">
                  <c:v>227</c:v>
                </c:pt>
                <c:pt idx="28">
                  <c:v>191</c:v>
                </c:pt>
                <c:pt idx="29">
                  <c:v>268</c:v>
                </c:pt>
                <c:pt idx="30">
                  <c:v>371</c:v>
                </c:pt>
                <c:pt idx="31">
                  <c:v>273</c:v>
                </c:pt>
                <c:pt idx="32">
                  <c:v>317</c:v>
                </c:pt>
                <c:pt idx="33">
                  <c:v>245</c:v>
                </c:pt>
                <c:pt idx="34">
                  <c:v>263</c:v>
                </c:pt>
                <c:pt idx="35">
                  <c:v>291</c:v>
                </c:pt>
                <c:pt idx="36">
                  <c:v>194</c:v>
                </c:pt>
                <c:pt idx="37">
                  <c:v>189</c:v>
                </c:pt>
                <c:pt idx="38">
                  <c:v>170</c:v>
                </c:pt>
                <c:pt idx="39">
                  <c:v>200</c:v>
                </c:pt>
                <c:pt idx="40">
                  <c:v>132</c:v>
                </c:pt>
                <c:pt idx="41">
                  <c:v>300</c:v>
                </c:pt>
                <c:pt idx="42">
                  <c:v>204</c:v>
                </c:pt>
                <c:pt idx="43">
                  <c:v>216</c:v>
                </c:pt>
                <c:pt idx="44">
                  <c:v>182</c:v>
                </c:pt>
                <c:pt idx="45">
                  <c:v>235</c:v>
                </c:pt>
                <c:pt idx="46">
                  <c:v>223</c:v>
                </c:pt>
                <c:pt idx="47">
                  <c:v>203</c:v>
                </c:pt>
                <c:pt idx="48">
                  <c:v>165</c:v>
                </c:pt>
                <c:pt idx="49">
                  <c:v>229</c:v>
                </c:pt>
                <c:pt idx="50">
                  <c:v>205</c:v>
                </c:pt>
                <c:pt idx="51">
                  <c:v>141</c:v>
                </c:pt>
                <c:pt idx="52">
                  <c:v>176</c:v>
                </c:pt>
                <c:pt idx="53">
                  <c:v>241</c:v>
                </c:pt>
                <c:pt idx="54">
                  <c:v>164</c:v>
                </c:pt>
                <c:pt idx="55">
                  <c:v>218</c:v>
                </c:pt>
                <c:pt idx="56">
                  <c:v>196</c:v>
                </c:pt>
                <c:pt idx="57">
                  <c:v>182</c:v>
                </c:pt>
                <c:pt idx="58">
                  <c:v>187</c:v>
                </c:pt>
                <c:pt idx="59">
                  <c:v>214</c:v>
                </c:pt>
                <c:pt idx="60">
                  <c:v>158</c:v>
                </c:pt>
                <c:pt idx="61">
                  <c:v>186</c:v>
                </c:pt>
                <c:pt idx="62">
                  <c:v>143</c:v>
                </c:pt>
                <c:pt idx="63">
                  <c:v>187</c:v>
                </c:pt>
                <c:pt idx="64">
                  <c:v>209</c:v>
                </c:pt>
                <c:pt idx="65">
                  <c:v>231</c:v>
                </c:pt>
                <c:pt idx="66">
                  <c:v>176</c:v>
                </c:pt>
                <c:pt idx="67">
                  <c:v>120</c:v>
                </c:pt>
                <c:pt idx="68">
                  <c:v>155</c:v>
                </c:pt>
                <c:pt idx="69">
                  <c:v>123</c:v>
                </c:pt>
                <c:pt idx="70">
                  <c:v>170</c:v>
                </c:pt>
                <c:pt idx="71">
                  <c:v>168</c:v>
                </c:pt>
                <c:pt idx="72">
                  <c:v>166</c:v>
                </c:pt>
                <c:pt idx="73">
                  <c:v>193</c:v>
                </c:pt>
                <c:pt idx="74">
                  <c:v>224</c:v>
                </c:pt>
                <c:pt idx="75">
                  <c:v>172</c:v>
                </c:pt>
                <c:pt idx="76">
                  <c:v>143</c:v>
                </c:pt>
                <c:pt idx="77">
                  <c:v>191</c:v>
                </c:pt>
                <c:pt idx="78">
                  <c:v>309</c:v>
                </c:pt>
                <c:pt idx="79">
                  <c:v>117</c:v>
                </c:pt>
                <c:pt idx="80">
                  <c:v>254</c:v>
                </c:pt>
                <c:pt idx="81">
                  <c:v>136</c:v>
                </c:pt>
                <c:pt idx="82">
                  <c:v>144</c:v>
                </c:pt>
                <c:pt idx="83">
                  <c:v>229</c:v>
                </c:pt>
                <c:pt idx="84">
                  <c:v>118</c:v>
                </c:pt>
                <c:pt idx="85">
                  <c:v>123</c:v>
                </c:pt>
                <c:pt idx="86">
                  <c:v>186</c:v>
                </c:pt>
                <c:pt idx="87">
                  <c:v>218</c:v>
                </c:pt>
                <c:pt idx="88">
                  <c:v>264</c:v>
                </c:pt>
                <c:pt idx="89">
                  <c:v>314</c:v>
                </c:pt>
                <c:pt idx="90">
                  <c:v>242</c:v>
                </c:pt>
                <c:pt idx="91">
                  <c:v>186</c:v>
                </c:pt>
                <c:pt idx="92">
                  <c:v>267</c:v>
                </c:pt>
                <c:pt idx="93">
                  <c:v>295</c:v>
                </c:pt>
                <c:pt idx="94">
                  <c:v>398</c:v>
                </c:pt>
                <c:pt idx="95">
                  <c:v>233</c:v>
                </c:pt>
                <c:pt idx="96">
                  <c:v>239</c:v>
                </c:pt>
                <c:pt idx="97">
                  <c:v>296</c:v>
                </c:pt>
                <c:pt idx="98">
                  <c:v>260</c:v>
                </c:pt>
                <c:pt idx="99">
                  <c:v>155</c:v>
                </c:pt>
                <c:pt idx="100">
                  <c:v>158</c:v>
                </c:pt>
                <c:pt idx="101">
                  <c:v>224</c:v>
                </c:pt>
                <c:pt idx="102">
                  <c:v>205</c:v>
                </c:pt>
                <c:pt idx="103">
                  <c:v>156</c:v>
                </c:pt>
                <c:pt idx="104">
                  <c:v>170</c:v>
                </c:pt>
                <c:pt idx="105">
                  <c:v>189</c:v>
                </c:pt>
                <c:pt idx="106">
                  <c:v>173</c:v>
                </c:pt>
                <c:pt idx="107">
                  <c:v>201</c:v>
                </c:pt>
                <c:pt idx="108">
                  <c:v>263</c:v>
                </c:pt>
                <c:pt idx="109">
                  <c:v>190</c:v>
                </c:pt>
                <c:pt idx="110">
                  <c:v>224</c:v>
                </c:pt>
                <c:pt idx="111">
                  <c:v>246</c:v>
                </c:pt>
                <c:pt idx="112">
                  <c:v>200</c:v>
                </c:pt>
                <c:pt idx="113">
                  <c:v>223</c:v>
                </c:pt>
                <c:pt idx="114">
                  <c:v>222</c:v>
                </c:pt>
                <c:pt idx="115">
                  <c:v>247</c:v>
                </c:pt>
                <c:pt idx="116">
                  <c:v>144</c:v>
                </c:pt>
                <c:pt idx="117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8-47E2-9822-F5AACD0C7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978968"/>
        <c:axId val="934979296"/>
      </c:areaChart>
      <c:lineChart>
        <c:grouping val="standard"/>
        <c:varyColors val="0"/>
        <c:ser>
          <c:idx val="1"/>
          <c:order val="1"/>
          <c:tx>
            <c:strRef>
              <c:f>Spielerchart!$F$117:$BL$117</c:f>
              <c:strCache>
                <c:ptCount val="59"/>
                <c:pt idx="0">
                  <c:v>298</c:v>
                </c:pt>
                <c:pt idx="1">
                  <c:v>679</c:v>
                </c:pt>
                <c:pt idx="2">
                  <c:v>1032</c:v>
                </c:pt>
                <c:pt idx="3">
                  <c:v>1353</c:v>
                </c:pt>
                <c:pt idx="4">
                  <c:v>1693</c:v>
                </c:pt>
                <c:pt idx="5">
                  <c:v>1898</c:v>
                </c:pt>
                <c:pt idx="6">
                  <c:v>2222</c:v>
                </c:pt>
                <c:pt idx="7">
                  <c:v>2694</c:v>
                </c:pt>
                <c:pt idx="8">
                  <c:v>3072</c:v>
                </c:pt>
                <c:pt idx="9">
                  <c:v>3366</c:v>
                </c:pt>
                <c:pt idx="10">
                  <c:v>3766</c:v>
                </c:pt>
                <c:pt idx="11">
                  <c:v>4251</c:v>
                </c:pt>
                <c:pt idx="12">
                  <c:v>4508</c:v>
                </c:pt>
                <c:pt idx="13">
                  <c:v>4621</c:v>
                </c:pt>
                <c:pt idx="14">
                  <c:v>5001</c:v>
                </c:pt>
                <c:pt idx="15">
                  <c:v>5329</c:v>
                </c:pt>
                <c:pt idx="16">
                  <c:v>5636</c:v>
                </c:pt>
                <c:pt idx="17">
                  <c:v>5908</c:v>
                </c:pt>
                <c:pt idx="18">
                  <c:v>6208</c:v>
                </c:pt>
                <c:pt idx="19">
                  <c:v>6496</c:v>
                </c:pt>
                <c:pt idx="20">
                  <c:v>6794</c:v>
                </c:pt>
                <c:pt idx="21">
                  <c:v>7055</c:v>
                </c:pt>
                <c:pt idx="22">
                  <c:v>7277</c:v>
                </c:pt>
                <c:pt idx="23">
                  <c:v>7615</c:v>
                </c:pt>
                <c:pt idx="24">
                  <c:v>7864</c:v>
                </c:pt>
                <c:pt idx="25">
                  <c:v>8221</c:v>
                </c:pt>
                <c:pt idx="26">
                  <c:v>8511</c:v>
                </c:pt>
                <c:pt idx="27">
                  <c:v>8738</c:v>
                </c:pt>
                <c:pt idx="28">
                  <c:v>8929</c:v>
                </c:pt>
                <c:pt idx="29">
                  <c:v>9197</c:v>
                </c:pt>
                <c:pt idx="30">
                  <c:v>9568</c:v>
                </c:pt>
                <c:pt idx="31">
                  <c:v>9841</c:v>
                </c:pt>
                <c:pt idx="32">
                  <c:v>10158</c:v>
                </c:pt>
                <c:pt idx="33">
                  <c:v>10403</c:v>
                </c:pt>
                <c:pt idx="34">
                  <c:v>10666</c:v>
                </c:pt>
                <c:pt idx="35">
                  <c:v>10957</c:v>
                </c:pt>
                <c:pt idx="36">
                  <c:v>11151</c:v>
                </c:pt>
                <c:pt idx="37">
                  <c:v>11340</c:v>
                </c:pt>
                <c:pt idx="38">
                  <c:v>11510</c:v>
                </c:pt>
                <c:pt idx="39">
                  <c:v>11710</c:v>
                </c:pt>
                <c:pt idx="40">
                  <c:v>11842</c:v>
                </c:pt>
                <c:pt idx="41">
                  <c:v>12142</c:v>
                </c:pt>
                <c:pt idx="42">
                  <c:v>12346</c:v>
                </c:pt>
                <c:pt idx="43">
                  <c:v>12562</c:v>
                </c:pt>
                <c:pt idx="44">
                  <c:v>12744</c:v>
                </c:pt>
                <c:pt idx="45">
                  <c:v>12979</c:v>
                </c:pt>
                <c:pt idx="46">
                  <c:v>13202</c:v>
                </c:pt>
                <c:pt idx="47">
                  <c:v>13405</c:v>
                </c:pt>
                <c:pt idx="48">
                  <c:v>13570</c:v>
                </c:pt>
                <c:pt idx="49">
                  <c:v>13799</c:v>
                </c:pt>
                <c:pt idx="50">
                  <c:v>14004</c:v>
                </c:pt>
                <c:pt idx="51">
                  <c:v>14145</c:v>
                </c:pt>
                <c:pt idx="52">
                  <c:v>14321</c:v>
                </c:pt>
                <c:pt idx="53">
                  <c:v>14562</c:v>
                </c:pt>
                <c:pt idx="54">
                  <c:v>14726</c:v>
                </c:pt>
                <c:pt idx="55">
                  <c:v>14944</c:v>
                </c:pt>
                <c:pt idx="56">
                  <c:v>15140</c:v>
                </c:pt>
                <c:pt idx="57">
                  <c:v>15322</c:v>
                </c:pt>
                <c:pt idx="58">
                  <c:v>15509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Spielerchart!$F$115:$DS$115</c:f>
              <c:numCache>
                <c:formatCode>General</c:formatCode>
                <c:ptCount val="118"/>
                <c:pt idx="0">
                  <c:v>298</c:v>
                </c:pt>
                <c:pt idx="1">
                  <c:v>679</c:v>
                </c:pt>
                <c:pt idx="2">
                  <c:v>1032</c:v>
                </c:pt>
                <c:pt idx="3">
                  <c:v>1353</c:v>
                </c:pt>
                <c:pt idx="4">
                  <c:v>1693</c:v>
                </c:pt>
                <c:pt idx="5">
                  <c:v>1898</c:v>
                </c:pt>
                <c:pt idx="6">
                  <c:v>2222</c:v>
                </c:pt>
                <c:pt idx="7">
                  <c:v>2694</c:v>
                </c:pt>
                <c:pt idx="8">
                  <c:v>3072</c:v>
                </c:pt>
                <c:pt idx="9">
                  <c:v>3366</c:v>
                </c:pt>
                <c:pt idx="10">
                  <c:v>3766</c:v>
                </c:pt>
                <c:pt idx="11">
                  <c:v>4251</c:v>
                </c:pt>
                <c:pt idx="12">
                  <c:v>4508</c:v>
                </c:pt>
                <c:pt idx="13">
                  <c:v>4621</c:v>
                </c:pt>
                <c:pt idx="14">
                  <c:v>5001</c:v>
                </c:pt>
                <c:pt idx="15">
                  <c:v>5329</c:v>
                </c:pt>
                <c:pt idx="16">
                  <c:v>5636</c:v>
                </c:pt>
                <c:pt idx="17">
                  <c:v>5908</c:v>
                </c:pt>
                <c:pt idx="18">
                  <c:v>6208</c:v>
                </c:pt>
                <c:pt idx="19">
                  <c:v>6496</c:v>
                </c:pt>
                <c:pt idx="20">
                  <c:v>6794</c:v>
                </c:pt>
                <c:pt idx="21">
                  <c:v>7055</c:v>
                </c:pt>
                <c:pt idx="22">
                  <c:v>7277</c:v>
                </c:pt>
                <c:pt idx="23">
                  <c:v>7615</c:v>
                </c:pt>
                <c:pt idx="24">
                  <c:v>7864</c:v>
                </c:pt>
                <c:pt idx="25">
                  <c:v>8221</c:v>
                </c:pt>
                <c:pt idx="26">
                  <c:v>8511</c:v>
                </c:pt>
                <c:pt idx="27">
                  <c:v>8738</c:v>
                </c:pt>
                <c:pt idx="28">
                  <c:v>8929</c:v>
                </c:pt>
                <c:pt idx="29">
                  <c:v>9197</c:v>
                </c:pt>
                <c:pt idx="30">
                  <c:v>9568</c:v>
                </c:pt>
                <c:pt idx="31">
                  <c:v>9841</c:v>
                </c:pt>
                <c:pt idx="32">
                  <c:v>10158</c:v>
                </c:pt>
                <c:pt idx="33">
                  <c:v>10403</c:v>
                </c:pt>
                <c:pt idx="34">
                  <c:v>10666</c:v>
                </c:pt>
                <c:pt idx="35">
                  <c:v>10957</c:v>
                </c:pt>
                <c:pt idx="36">
                  <c:v>11151</c:v>
                </c:pt>
                <c:pt idx="37">
                  <c:v>11340</c:v>
                </c:pt>
                <c:pt idx="38">
                  <c:v>11510</c:v>
                </c:pt>
                <c:pt idx="39">
                  <c:v>11710</c:v>
                </c:pt>
                <c:pt idx="40">
                  <c:v>11842</c:v>
                </c:pt>
                <c:pt idx="41">
                  <c:v>12142</c:v>
                </c:pt>
                <c:pt idx="42">
                  <c:v>12346</c:v>
                </c:pt>
                <c:pt idx="43">
                  <c:v>12562</c:v>
                </c:pt>
                <c:pt idx="44">
                  <c:v>12744</c:v>
                </c:pt>
                <c:pt idx="45">
                  <c:v>12979</c:v>
                </c:pt>
                <c:pt idx="46">
                  <c:v>13202</c:v>
                </c:pt>
                <c:pt idx="47">
                  <c:v>13405</c:v>
                </c:pt>
                <c:pt idx="48">
                  <c:v>13570</c:v>
                </c:pt>
                <c:pt idx="49">
                  <c:v>13799</c:v>
                </c:pt>
                <c:pt idx="50">
                  <c:v>14004</c:v>
                </c:pt>
                <c:pt idx="51">
                  <c:v>14145</c:v>
                </c:pt>
                <c:pt idx="52">
                  <c:v>14321</c:v>
                </c:pt>
                <c:pt idx="53">
                  <c:v>14562</c:v>
                </c:pt>
                <c:pt idx="54">
                  <c:v>14726</c:v>
                </c:pt>
                <c:pt idx="55">
                  <c:v>14944</c:v>
                </c:pt>
                <c:pt idx="56">
                  <c:v>15140</c:v>
                </c:pt>
                <c:pt idx="57">
                  <c:v>15322</c:v>
                </c:pt>
                <c:pt idx="58">
                  <c:v>15509</c:v>
                </c:pt>
                <c:pt idx="59">
                  <c:v>15723</c:v>
                </c:pt>
                <c:pt idx="60">
                  <c:v>15881</c:v>
                </c:pt>
                <c:pt idx="61">
                  <c:v>16067</c:v>
                </c:pt>
                <c:pt idx="62">
                  <c:v>16210</c:v>
                </c:pt>
                <c:pt idx="63">
                  <c:v>16397</c:v>
                </c:pt>
                <c:pt idx="64">
                  <c:v>16606</c:v>
                </c:pt>
                <c:pt idx="65">
                  <c:v>16837</c:v>
                </c:pt>
                <c:pt idx="66">
                  <c:v>17013</c:v>
                </c:pt>
                <c:pt idx="67">
                  <c:v>17133</c:v>
                </c:pt>
                <c:pt idx="68">
                  <c:v>17288</c:v>
                </c:pt>
                <c:pt idx="69">
                  <c:v>17411</c:v>
                </c:pt>
                <c:pt idx="70">
                  <c:v>17581</c:v>
                </c:pt>
                <c:pt idx="71">
                  <c:v>17749</c:v>
                </c:pt>
                <c:pt idx="72">
                  <c:v>17915</c:v>
                </c:pt>
                <c:pt idx="73">
                  <c:v>18108</c:v>
                </c:pt>
                <c:pt idx="74">
                  <c:v>18332</c:v>
                </c:pt>
                <c:pt idx="75">
                  <c:v>18504</c:v>
                </c:pt>
                <c:pt idx="76">
                  <c:v>18647</c:v>
                </c:pt>
                <c:pt idx="77">
                  <c:v>18838</c:v>
                </c:pt>
                <c:pt idx="78">
                  <c:v>19147</c:v>
                </c:pt>
                <c:pt idx="79">
                  <c:v>19264</c:v>
                </c:pt>
                <c:pt idx="80">
                  <c:v>19518</c:v>
                </c:pt>
                <c:pt idx="81">
                  <c:v>19654</c:v>
                </c:pt>
                <c:pt idx="82">
                  <c:v>19798</c:v>
                </c:pt>
                <c:pt idx="83">
                  <c:v>20027</c:v>
                </c:pt>
                <c:pt idx="84">
                  <c:v>20145</c:v>
                </c:pt>
                <c:pt idx="85">
                  <c:v>20268</c:v>
                </c:pt>
                <c:pt idx="86">
                  <c:v>20454</c:v>
                </c:pt>
                <c:pt idx="87">
                  <c:v>20672</c:v>
                </c:pt>
                <c:pt idx="88">
                  <c:v>20936</c:v>
                </c:pt>
                <c:pt idx="89">
                  <c:v>21250</c:v>
                </c:pt>
                <c:pt idx="90">
                  <c:v>21492</c:v>
                </c:pt>
                <c:pt idx="91">
                  <c:v>21678</c:v>
                </c:pt>
                <c:pt idx="92">
                  <c:v>21945</c:v>
                </c:pt>
                <c:pt idx="93">
                  <c:v>22240</c:v>
                </c:pt>
                <c:pt idx="94">
                  <c:v>22638</c:v>
                </c:pt>
                <c:pt idx="95">
                  <c:v>22871</c:v>
                </c:pt>
                <c:pt idx="96">
                  <c:v>23110</c:v>
                </c:pt>
                <c:pt idx="97">
                  <c:v>23406</c:v>
                </c:pt>
                <c:pt idx="98">
                  <c:v>23666</c:v>
                </c:pt>
                <c:pt idx="99">
                  <c:v>23821</c:v>
                </c:pt>
                <c:pt idx="100">
                  <c:v>23979</c:v>
                </c:pt>
                <c:pt idx="101">
                  <c:v>24203</c:v>
                </c:pt>
                <c:pt idx="102">
                  <c:v>24408</c:v>
                </c:pt>
                <c:pt idx="103">
                  <c:v>24564</c:v>
                </c:pt>
                <c:pt idx="104">
                  <c:v>24734</c:v>
                </c:pt>
                <c:pt idx="105">
                  <c:v>24923</c:v>
                </c:pt>
                <c:pt idx="106">
                  <c:v>25096</c:v>
                </c:pt>
                <c:pt idx="107">
                  <c:v>25297</c:v>
                </c:pt>
                <c:pt idx="108">
                  <c:v>25560</c:v>
                </c:pt>
                <c:pt idx="109">
                  <c:v>25750</c:v>
                </c:pt>
                <c:pt idx="110">
                  <c:v>25974</c:v>
                </c:pt>
                <c:pt idx="111">
                  <c:v>26220</c:v>
                </c:pt>
                <c:pt idx="112">
                  <c:v>26420</c:v>
                </c:pt>
                <c:pt idx="113">
                  <c:v>26643</c:v>
                </c:pt>
                <c:pt idx="114">
                  <c:v>26865</c:v>
                </c:pt>
                <c:pt idx="115">
                  <c:v>27112</c:v>
                </c:pt>
                <c:pt idx="116">
                  <c:v>27256</c:v>
                </c:pt>
                <c:pt idx="117">
                  <c:v>27464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08-47E2-9822-F5AACD0C7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638712"/>
        <c:axId val="779641336"/>
      </c:lineChart>
      <c:catAx>
        <c:axId val="9349789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4979296"/>
        <c:crosses val="autoZero"/>
        <c:auto val="1"/>
        <c:lblAlgn val="ctr"/>
        <c:lblOffset val="100"/>
        <c:noMultiLvlLbl val="0"/>
      </c:catAx>
      <c:valAx>
        <c:axId val="93497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4978968"/>
        <c:crosses val="autoZero"/>
        <c:crossBetween val="between"/>
      </c:valAx>
      <c:valAx>
        <c:axId val="7796413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9638712"/>
        <c:crosses val="max"/>
        <c:crossBetween val="between"/>
      </c:valAx>
      <c:catAx>
        <c:axId val="779638712"/>
        <c:scaling>
          <c:orientation val="minMax"/>
        </c:scaling>
        <c:delete val="1"/>
        <c:axPos val="b"/>
        <c:majorTickMark val="out"/>
        <c:minorTickMark val="none"/>
        <c:tickLblPos val="nextTo"/>
        <c:crossAx val="77964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268945</xdr:colOff>
      <xdr:row>11</xdr:row>
      <xdr:rowOff>179294</xdr:rowOff>
    </xdr:from>
    <xdr:to>
      <xdr:col>20</xdr:col>
      <xdr:colOff>898</xdr:colOff>
      <xdr:row>12</xdr:row>
      <xdr:rowOff>201705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1D075488-7A8F-40D1-BC40-CA643D3ECB60}"/>
            </a:ext>
          </a:extLst>
        </xdr:cNvPr>
        <xdr:cNvSpPr/>
      </xdr:nvSpPr>
      <xdr:spPr>
        <a:xfrm rot="16200000">
          <a:off x="9503039" y="2610523"/>
          <a:ext cx="224117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21</xdr:col>
      <xdr:colOff>253256</xdr:colOff>
      <xdr:row>10</xdr:row>
      <xdr:rowOff>197223</xdr:rowOff>
    </xdr:from>
    <xdr:to>
      <xdr:col>21</xdr:col>
      <xdr:colOff>366209</xdr:colOff>
      <xdr:row>12</xdr:row>
      <xdr:rowOff>17928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3B7A2977-4D58-42E7-9773-B53C1D083C10}"/>
            </a:ext>
          </a:extLst>
        </xdr:cNvPr>
        <xdr:cNvSpPr/>
      </xdr:nvSpPr>
      <xdr:spPr>
        <a:xfrm rot="16200000">
          <a:off x="10249350" y="2426746"/>
          <a:ext cx="224117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23</xdr:col>
      <xdr:colOff>259981</xdr:colOff>
      <xdr:row>10</xdr:row>
      <xdr:rowOff>2242</xdr:rowOff>
    </xdr:from>
    <xdr:to>
      <xdr:col>23</xdr:col>
      <xdr:colOff>372934</xdr:colOff>
      <xdr:row>11</xdr:row>
      <xdr:rowOff>24653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C27E782E-FC00-4653-9F59-1AC787286FCA}"/>
            </a:ext>
          </a:extLst>
        </xdr:cNvPr>
        <xdr:cNvSpPr/>
      </xdr:nvSpPr>
      <xdr:spPr>
        <a:xfrm rot="16200000">
          <a:off x="11018075" y="2231765"/>
          <a:ext cx="224117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26</xdr:col>
      <xdr:colOff>255498</xdr:colOff>
      <xdr:row>9</xdr:row>
      <xdr:rowOff>188259</xdr:rowOff>
    </xdr:from>
    <xdr:to>
      <xdr:col>26</xdr:col>
      <xdr:colOff>368451</xdr:colOff>
      <xdr:row>11</xdr:row>
      <xdr:rowOff>8964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AEFD457E-A380-4450-9ABD-4CE9380A768B}"/>
            </a:ext>
          </a:extLst>
        </xdr:cNvPr>
        <xdr:cNvSpPr/>
      </xdr:nvSpPr>
      <xdr:spPr>
        <a:xfrm rot="16200000">
          <a:off x="12156592" y="2216076"/>
          <a:ext cx="224117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29</xdr:col>
      <xdr:colOff>262222</xdr:colOff>
      <xdr:row>9</xdr:row>
      <xdr:rowOff>194982</xdr:rowOff>
    </xdr:from>
    <xdr:to>
      <xdr:col>29</xdr:col>
      <xdr:colOff>375175</xdr:colOff>
      <xdr:row>11</xdr:row>
      <xdr:rowOff>15687</xdr:rowOff>
    </xdr:to>
    <xdr:sp macro="" textlink="">
      <xdr:nvSpPr>
        <xdr:cNvPr id="6" name="Pfeil: nach rechts 5">
          <a:extLst>
            <a:ext uri="{FF2B5EF4-FFF2-40B4-BE49-F238E27FC236}">
              <a16:creationId xmlns:a16="http://schemas.microsoft.com/office/drawing/2014/main" id="{2338137E-0FA6-4622-925A-5D5A1FB869DD}"/>
            </a:ext>
          </a:extLst>
        </xdr:cNvPr>
        <xdr:cNvSpPr/>
      </xdr:nvSpPr>
      <xdr:spPr>
        <a:xfrm rot="16200000">
          <a:off x="13306316" y="2222799"/>
          <a:ext cx="224117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24</xdr:col>
      <xdr:colOff>257738</xdr:colOff>
      <xdr:row>8</xdr:row>
      <xdr:rowOff>190499</xdr:rowOff>
    </xdr:from>
    <xdr:to>
      <xdr:col>24</xdr:col>
      <xdr:colOff>370691</xdr:colOff>
      <xdr:row>10</xdr:row>
      <xdr:rowOff>22410</xdr:rowOff>
    </xdr:to>
    <xdr:sp macro="" textlink="">
      <xdr:nvSpPr>
        <xdr:cNvPr id="7" name="Pfeil: nach rechts 6">
          <a:extLst>
            <a:ext uri="{FF2B5EF4-FFF2-40B4-BE49-F238E27FC236}">
              <a16:creationId xmlns:a16="http://schemas.microsoft.com/office/drawing/2014/main" id="{B0D30267-FE8E-47FF-A91B-E858C168C828}"/>
            </a:ext>
          </a:extLst>
        </xdr:cNvPr>
        <xdr:cNvSpPr/>
      </xdr:nvSpPr>
      <xdr:spPr>
        <a:xfrm rot="5400000">
          <a:off x="11396832" y="2027816"/>
          <a:ext cx="224117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28</xdr:col>
      <xdr:colOff>253255</xdr:colOff>
      <xdr:row>8</xdr:row>
      <xdr:rowOff>174810</xdr:rowOff>
    </xdr:from>
    <xdr:to>
      <xdr:col>28</xdr:col>
      <xdr:colOff>366208</xdr:colOff>
      <xdr:row>10</xdr:row>
      <xdr:rowOff>6721</xdr:rowOff>
    </xdr:to>
    <xdr:sp macro="" textlink="">
      <xdr:nvSpPr>
        <xdr:cNvPr id="11" name="Pfeil: nach rechts 10">
          <a:extLst>
            <a:ext uri="{FF2B5EF4-FFF2-40B4-BE49-F238E27FC236}">
              <a16:creationId xmlns:a16="http://schemas.microsoft.com/office/drawing/2014/main" id="{0203DE88-5401-4838-92AE-486DA6303DDE}"/>
            </a:ext>
          </a:extLst>
        </xdr:cNvPr>
        <xdr:cNvSpPr/>
      </xdr:nvSpPr>
      <xdr:spPr>
        <a:xfrm rot="5400000">
          <a:off x="12916349" y="2012127"/>
          <a:ext cx="224117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30</xdr:col>
      <xdr:colOff>282391</xdr:colOff>
      <xdr:row>8</xdr:row>
      <xdr:rowOff>170329</xdr:rowOff>
    </xdr:from>
    <xdr:to>
      <xdr:col>31</xdr:col>
      <xdr:colOff>14344</xdr:colOff>
      <xdr:row>10</xdr:row>
      <xdr:rowOff>2240</xdr:rowOff>
    </xdr:to>
    <xdr:sp macro="" textlink="">
      <xdr:nvSpPr>
        <xdr:cNvPr id="12" name="Pfeil: nach rechts 11">
          <a:extLst>
            <a:ext uri="{FF2B5EF4-FFF2-40B4-BE49-F238E27FC236}">
              <a16:creationId xmlns:a16="http://schemas.microsoft.com/office/drawing/2014/main" id="{A00257A1-5BDD-40A4-BFF6-500E054FE05E}"/>
            </a:ext>
          </a:extLst>
        </xdr:cNvPr>
        <xdr:cNvSpPr/>
      </xdr:nvSpPr>
      <xdr:spPr>
        <a:xfrm rot="5400000">
          <a:off x="13707485" y="2007646"/>
          <a:ext cx="224117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31</xdr:col>
      <xdr:colOff>266703</xdr:colOff>
      <xdr:row>9</xdr:row>
      <xdr:rowOff>199464</xdr:rowOff>
    </xdr:from>
    <xdr:to>
      <xdr:col>31</xdr:col>
      <xdr:colOff>379656</xdr:colOff>
      <xdr:row>11</xdr:row>
      <xdr:rowOff>20169</xdr:rowOff>
    </xdr:to>
    <xdr:sp macro="" textlink="">
      <xdr:nvSpPr>
        <xdr:cNvPr id="13" name="Pfeil: nach rechts 12">
          <a:extLst>
            <a:ext uri="{FF2B5EF4-FFF2-40B4-BE49-F238E27FC236}">
              <a16:creationId xmlns:a16="http://schemas.microsoft.com/office/drawing/2014/main" id="{FA7B0733-7270-4318-B88A-7BAF49EE80BA}"/>
            </a:ext>
          </a:extLst>
        </xdr:cNvPr>
        <xdr:cNvSpPr/>
      </xdr:nvSpPr>
      <xdr:spPr>
        <a:xfrm rot="5400000">
          <a:off x="14072797" y="2227281"/>
          <a:ext cx="224117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35</xdr:col>
      <xdr:colOff>289112</xdr:colOff>
      <xdr:row>10</xdr:row>
      <xdr:rowOff>165848</xdr:rowOff>
    </xdr:from>
    <xdr:to>
      <xdr:col>36</xdr:col>
      <xdr:colOff>21065</xdr:colOff>
      <xdr:row>11</xdr:row>
      <xdr:rowOff>188259</xdr:rowOff>
    </xdr:to>
    <xdr:sp macro="" textlink="">
      <xdr:nvSpPr>
        <xdr:cNvPr id="14" name="Pfeil: nach rechts 13">
          <a:extLst>
            <a:ext uri="{FF2B5EF4-FFF2-40B4-BE49-F238E27FC236}">
              <a16:creationId xmlns:a16="http://schemas.microsoft.com/office/drawing/2014/main" id="{CE34180F-C0D0-44FF-BA1E-EB1B8A565116}"/>
            </a:ext>
          </a:extLst>
        </xdr:cNvPr>
        <xdr:cNvSpPr/>
      </xdr:nvSpPr>
      <xdr:spPr>
        <a:xfrm rot="5400000">
          <a:off x="15036501" y="2395371"/>
          <a:ext cx="224117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37</xdr:col>
      <xdr:colOff>284630</xdr:colOff>
      <xdr:row>11</xdr:row>
      <xdr:rowOff>194984</xdr:rowOff>
    </xdr:from>
    <xdr:to>
      <xdr:col>38</xdr:col>
      <xdr:colOff>16583</xdr:colOff>
      <xdr:row>13</xdr:row>
      <xdr:rowOff>15689</xdr:rowOff>
    </xdr:to>
    <xdr:sp macro="" textlink="">
      <xdr:nvSpPr>
        <xdr:cNvPr id="15" name="Pfeil: nach rechts 14">
          <a:extLst>
            <a:ext uri="{FF2B5EF4-FFF2-40B4-BE49-F238E27FC236}">
              <a16:creationId xmlns:a16="http://schemas.microsoft.com/office/drawing/2014/main" id="{8B109111-E269-4E20-8FAE-919DE77D86AE}"/>
            </a:ext>
          </a:extLst>
        </xdr:cNvPr>
        <xdr:cNvSpPr/>
      </xdr:nvSpPr>
      <xdr:spPr>
        <a:xfrm rot="5400000">
          <a:off x="15794019" y="2626213"/>
          <a:ext cx="224117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38</xdr:col>
      <xdr:colOff>284635</xdr:colOff>
      <xdr:row>12</xdr:row>
      <xdr:rowOff>183778</xdr:rowOff>
    </xdr:from>
    <xdr:to>
      <xdr:col>39</xdr:col>
      <xdr:colOff>16588</xdr:colOff>
      <xdr:row>14</xdr:row>
      <xdr:rowOff>15689</xdr:rowOff>
    </xdr:to>
    <xdr:sp macro="" textlink="">
      <xdr:nvSpPr>
        <xdr:cNvPr id="17" name="Pfeil: nach rechts 16">
          <a:extLst>
            <a:ext uri="{FF2B5EF4-FFF2-40B4-BE49-F238E27FC236}">
              <a16:creationId xmlns:a16="http://schemas.microsoft.com/office/drawing/2014/main" id="{7B7E2376-373B-431E-935E-9F817A7AF84D}"/>
            </a:ext>
          </a:extLst>
        </xdr:cNvPr>
        <xdr:cNvSpPr/>
      </xdr:nvSpPr>
      <xdr:spPr>
        <a:xfrm rot="16200000">
          <a:off x="16175024" y="2816713"/>
          <a:ext cx="224117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41</xdr:col>
      <xdr:colOff>268943</xdr:colOff>
      <xdr:row>11</xdr:row>
      <xdr:rowOff>190500</xdr:rowOff>
    </xdr:from>
    <xdr:to>
      <xdr:col>42</xdr:col>
      <xdr:colOff>896</xdr:colOff>
      <xdr:row>13</xdr:row>
      <xdr:rowOff>11205</xdr:rowOff>
    </xdr:to>
    <xdr:sp macro="" textlink="">
      <xdr:nvSpPr>
        <xdr:cNvPr id="16" name="Pfeil: nach rechts 15">
          <a:extLst>
            <a:ext uri="{FF2B5EF4-FFF2-40B4-BE49-F238E27FC236}">
              <a16:creationId xmlns:a16="http://schemas.microsoft.com/office/drawing/2014/main" id="{A2C301D0-A9E3-435E-8B05-5B80DBF05128}"/>
            </a:ext>
          </a:extLst>
        </xdr:cNvPr>
        <xdr:cNvSpPr/>
      </xdr:nvSpPr>
      <xdr:spPr>
        <a:xfrm rot="5400000">
          <a:off x="17302332" y="2621729"/>
          <a:ext cx="224117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381559</xdr:colOff>
      <xdr:row>37</xdr:row>
      <xdr:rowOff>4368</xdr:rowOff>
    </xdr:from>
    <xdr:to>
      <xdr:col>15</xdr:col>
      <xdr:colOff>385482</xdr:colOff>
      <xdr:row>55</xdr:row>
      <xdr:rowOff>147245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D443D7FE-E564-4221-A01B-3E085EF1A2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331305</xdr:colOff>
      <xdr:row>37</xdr:row>
      <xdr:rowOff>19842</xdr:rowOff>
    </xdr:from>
    <xdr:to>
      <xdr:col>147</xdr:col>
      <xdr:colOff>0</xdr:colOff>
      <xdr:row>56</xdr:row>
      <xdr:rowOff>20402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65778B0E-A2E6-43EF-BB80-F636FF2A6F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53</xdr:col>
      <xdr:colOff>270064</xdr:colOff>
      <xdr:row>12</xdr:row>
      <xdr:rowOff>165847</xdr:rowOff>
    </xdr:from>
    <xdr:to>
      <xdr:col>54</xdr:col>
      <xdr:colOff>2017</xdr:colOff>
      <xdr:row>13</xdr:row>
      <xdr:rowOff>186577</xdr:rowOff>
    </xdr:to>
    <xdr:sp macro="" textlink="">
      <xdr:nvSpPr>
        <xdr:cNvPr id="18" name="Pfeil: nach rechts 17">
          <a:extLst>
            <a:ext uri="{FF2B5EF4-FFF2-40B4-BE49-F238E27FC236}">
              <a16:creationId xmlns:a16="http://schemas.microsoft.com/office/drawing/2014/main" id="{14ABAC3B-663E-4EF5-8DD6-1B733AEB84A4}"/>
            </a:ext>
          </a:extLst>
        </xdr:cNvPr>
        <xdr:cNvSpPr/>
      </xdr:nvSpPr>
      <xdr:spPr>
        <a:xfrm rot="5400000">
          <a:off x="21876013" y="2791498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56</xdr:col>
      <xdr:colOff>259086</xdr:colOff>
      <xdr:row>12</xdr:row>
      <xdr:rowOff>191286</xdr:rowOff>
    </xdr:from>
    <xdr:to>
      <xdr:col>56</xdr:col>
      <xdr:colOff>381564</xdr:colOff>
      <xdr:row>13</xdr:row>
      <xdr:rowOff>173692</xdr:rowOff>
    </xdr:to>
    <xdr:sp macro="" textlink="">
      <xdr:nvSpPr>
        <xdr:cNvPr id="19" name="Pfeil: nach rechts 18">
          <a:extLst>
            <a:ext uri="{FF2B5EF4-FFF2-40B4-BE49-F238E27FC236}">
              <a16:creationId xmlns:a16="http://schemas.microsoft.com/office/drawing/2014/main" id="{B67A7563-F373-4CCA-AF1A-F5770AB59708}"/>
            </a:ext>
          </a:extLst>
        </xdr:cNvPr>
        <xdr:cNvSpPr/>
      </xdr:nvSpPr>
      <xdr:spPr>
        <a:xfrm rot="16200000">
          <a:off x="23622509" y="2707288"/>
          <a:ext cx="182431" cy="122478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54</xdr:col>
      <xdr:colOff>281946</xdr:colOff>
      <xdr:row>13</xdr:row>
      <xdr:rowOff>179856</xdr:rowOff>
    </xdr:from>
    <xdr:to>
      <xdr:col>55</xdr:col>
      <xdr:colOff>15804</xdr:colOff>
      <xdr:row>14</xdr:row>
      <xdr:rowOff>179407</xdr:rowOff>
    </xdr:to>
    <xdr:sp macro="" textlink="">
      <xdr:nvSpPr>
        <xdr:cNvPr id="20" name="Pfeil: nach rechts 19">
          <a:extLst>
            <a:ext uri="{FF2B5EF4-FFF2-40B4-BE49-F238E27FC236}">
              <a16:creationId xmlns:a16="http://schemas.microsoft.com/office/drawing/2014/main" id="{E651E0A1-6068-4CFA-87DF-95E18B9C4836}"/>
            </a:ext>
          </a:extLst>
        </xdr:cNvPr>
        <xdr:cNvSpPr/>
      </xdr:nvSpPr>
      <xdr:spPr>
        <a:xfrm rot="16200000">
          <a:off x="22866225" y="2893977"/>
          <a:ext cx="180526" cy="12438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59</xdr:col>
      <xdr:colOff>283399</xdr:colOff>
      <xdr:row>11</xdr:row>
      <xdr:rowOff>190612</xdr:rowOff>
    </xdr:from>
    <xdr:to>
      <xdr:col>59</xdr:col>
      <xdr:colOff>381112</xdr:colOff>
      <xdr:row>13</xdr:row>
      <xdr:rowOff>20842</xdr:rowOff>
    </xdr:to>
    <xdr:sp macro="" textlink="">
      <xdr:nvSpPr>
        <xdr:cNvPr id="21" name="Pfeil: nach rechts 20">
          <a:extLst>
            <a:ext uri="{FF2B5EF4-FFF2-40B4-BE49-F238E27FC236}">
              <a16:creationId xmlns:a16="http://schemas.microsoft.com/office/drawing/2014/main" id="{591351F5-2D64-4F7E-9607-4ABAC295BD09}"/>
            </a:ext>
          </a:extLst>
        </xdr:cNvPr>
        <xdr:cNvSpPr/>
      </xdr:nvSpPr>
      <xdr:spPr>
        <a:xfrm rot="5400000">
          <a:off x="24782091" y="2542895"/>
          <a:ext cx="230280" cy="9771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60</xdr:col>
      <xdr:colOff>281946</xdr:colOff>
      <xdr:row>12</xdr:row>
      <xdr:rowOff>191286</xdr:rowOff>
    </xdr:from>
    <xdr:to>
      <xdr:col>61</xdr:col>
      <xdr:colOff>10089</xdr:colOff>
      <xdr:row>13</xdr:row>
      <xdr:rowOff>173692</xdr:rowOff>
    </xdr:to>
    <xdr:sp macro="" textlink="">
      <xdr:nvSpPr>
        <xdr:cNvPr id="28" name="Pfeil: nach rechts 27">
          <a:extLst>
            <a:ext uri="{FF2B5EF4-FFF2-40B4-BE49-F238E27FC236}">
              <a16:creationId xmlns:a16="http://schemas.microsoft.com/office/drawing/2014/main" id="{F4CA6A12-8EAF-4319-8944-047DAA688CBF}"/>
            </a:ext>
          </a:extLst>
        </xdr:cNvPr>
        <xdr:cNvSpPr/>
      </xdr:nvSpPr>
      <xdr:spPr>
        <a:xfrm rot="16200000">
          <a:off x="25205564" y="2709193"/>
          <a:ext cx="182431" cy="118668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61</xdr:col>
      <xdr:colOff>281946</xdr:colOff>
      <xdr:row>12</xdr:row>
      <xdr:rowOff>6501</xdr:rowOff>
    </xdr:from>
    <xdr:to>
      <xdr:col>61</xdr:col>
      <xdr:colOff>381564</xdr:colOff>
      <xdr:row>12</xdr:row>
      <xdr:rowOff>181312</xdr:rowOff>
    </xdr:to>
    <xdr:sp macro="" textlink="">
      <xdr:nvSpPr>
        <xdr:cNvPr id="31" name="Pfeil: nach rechts 30">
          <a:extLst>
            <a:ext uri="{FF2B5EF4-FFF2-40B4-BE49-F238E27FC236}">
              <a16:creationId xmlns:a16="http://schemas.microsoft.com/office/drawing/2014/main" id="{3BD4F311-23E7-42A9-9B78-231EE88230FA}"/>
            </a:ext>
          </a:extLst>
        </xdr:cNvPr>
        <xdr:cNvSpPr/>
      </xdr:nvSpPr>
      <xdr:spPr>
        <a:xfrm rot="16200000">
          <a:off x="25590374" y="2530123"/>
          <a:ext cx="174811" cy="99618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65</xdr:col>
      <xdr:colOff>270508</xdr:colOff>
      <xdr:row>12</xdr:row>
      <xdr:rowOff>5827</xdr:rowOff>
    </xdr:from>
    <xdr:to>
      <xdr:col>65</xdr:col>
      <xdr:colOff>373936</xdr:colOff>
      <xdr:row>13</xdr:row>
      <xdr:rowOff>14834</xdr:rowOff>
    </xdr:to>
    <xdr:sp macro="" textlink="">
      <xdr:nvSpPr>
        <xdr:cNvPr id="25" name="Pfeil: nach rechts 24">
          <a:extLst>
            <a:ext uri="{FF2B5EF4-FFF2-40B4-BE49-F238E27FC236}">
              <a16:creationId xmlns:a16="http://schemas.microsoft.com/office/drawing/2014/main" id="{57A393AC-21C9-48AB-B55B-249C83A0D476}"/>
            </a:ext>
          </a:extLst>
        </xdr:cNvPr>
        <xdr:cNvSpPr/>
      </xdr:nvSpPr>
      <xdr:spPr>
        <a:xfrm rot="5400000">
          <a:off x="26449190" y="2621953"/>
          <a:ext cx="206834" cy="10342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62</xdr:col>
      <xdr:colOff>247065</xdr:colOff>
      <xdr:row>10</xdr:row>
      <xdr:rowOff>187531</xdr:rowOff>
    </xdr:from>
    <xdr:to>
      <xdr:col>62</xdr:col>
      <xdr:colOff>350493</xdr:colOff>
      <xdr:row>11</xdr:row>
      <xdr:rowOff>196538</xdr:rowOff>
    </xdr:to>
    <xdr:sp macro="" textlink="">
      <xdr:nvSpPr>
        <xdr:cNvPr id="26" name="Pfeil: nach rechts 25">
          <a:extLst>
            <a:ext uri="{FF2B5EF4-FFF2-40B4-BE49-F238E27FC236}">
              <a16:creationId xmlns:a16="http://schemas.microsoft.com/office/drawing/2014/main" id="{3FC4FA0C-5D38-4EAC-A967-26652C53F154}"/>
            </a:ext>
          </a:extLst>
        </xdr:cNvPr>
        <xdr:cNvSpPr/>
      </xdr:nvSpPr>
      <xdr:spPr>
        <a:xfrm rot="5400000">
          <a:off x="25282747" y="2408003"/>
          <a:ext cx="206834" cy="10342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70</xdr:col>
      <xdr:colOff>278154</xdr:colOff>
      <xdr:row>12</xdr:row>
      <xdr:rowOff>193142</xdr:rowOff>
    </xdr:from>
    <xdr:to>
      <xdr:col>71</xdr:col>
      <xdr:colOff>582</xdr:colOff>
      <xdr:row>14</xdr:row>
      <xdr:rowOff>11649</xdr:rowOff>
    </xdr:to>
    <xdr:sp macro="" textlink="">
      <xdr:nvSpPr>
        <xdr:cNvPr id="27" name="Pfeil: nach rechts 26">
          <a:extLst>
            <a:ext uri="{FF2B5EF4-FFF2-40B4-BE49-F238E27FC236}">
              <a16:creationId xmlns:a16="http://schemas.microsoft.com/office/drawing/2014/main" id="{6700654D-1F0E-469B-BE87-6F3AA0A9D240}"/>
            </a:ext>
          </a:extLst>
        </xdr:cNvPr>
        <xdr:cNvSpPr/>
      </xdr:nvSpPr>
      <xdr:spPr>
        <a:xfrm rot="5400000">
          <a:off x="28370277" y="2812932"/>
          <a:ext cx="207789" cy="10342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71</xdr:col>
      <xdr:colOff>276233</xdr:colOff>
      <xdr:row>14</xdr:row>
      <xdr:rowOff>10310</xdr:rowOff>
    </xdr:from>
    <xdr:to>
      <xdr:col>72</xdr:col>
      <xdr:colOff>9529</xdr:colOff>
      <xdr:row>15</xdr:row>
      <xdr:rowOff>19049</xdr:rowOff>
    </xdr:to>
    <xdr:sp macro="" textlink="">
      <xdr:nvSpPr>
        <xdr:cNvPr id="30" name="Pfeil: nach rechts 29">
          <a:extLst>
            <a:ext uri="{FF2B5EF4-FFF2-40B4-BE49-F238E27FC236}">
              <a16:creationId xmlns:a16="http://schemas.microsoft.com/office/drawing/2014/main" id="{3D215901-9360-4EE4-A858-A7E390B9A785}"/>
            </a:ext>
          </a:extLst>
        </xdr:cNvPr>
        <xdr:cNvSpPr/>
      </xdr:nvSpPr>
      <xdr:spPr>
        <a:xfrm rot="16200000">
          <a:off x="26017936" y="3072207"/>
          <a:ext cx="199239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72</xdr:col>
      <xdr:colOff>284931</xdr:colOff>
      <xdr:row>12</xdr:row>
      <xdr:rowOff>197082</xdr:rowOff>
    </xdr:from>
    <xdr:to>
      <xdr:col>73</xdr:col>
      <xdr:colOff>18227</xdr:colOff>
      <xdr:row>14</xdr:row>
      <xdr:rowOff>7039</xdr:rowOff>
    </xdr:to>
    <xdr:sp macro="" textlink="">
      <xdr:nvSpPr>
        <xdr:cNvPr id="32" name="Pfeil: nach rechts 31">
          <a:extLst>
            <a:ext uri="{FF2B5EF4-FFF2-40B4-BE49-F238E27FC236}">
              <a16:creationId xmlns:a16="http://schemas.microsoft.com/office/drawing/2014/main" id="{3F1F541D-50FC-4E3E-AE92-563A5C1B4FDD}"/>
            </a:ext>
          </a:extLst>
        </xdr:cNvPr>
        <xdr:cNvSpPr/>
      </xdr:nvSpPr>
      <xdr:spPr>
        <a:xfrm rot="16200000">
          <a:off x="29148763" y="2807163"/>
          <a:ext cx="199239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74</xdr:col>
      <xdr:colOff>255115</xdr:colOff>
      <xdr:row>12</xdr:row>
      <xdr:rowOff>18178</xdr:rowOff>
    </xdr:from>
    <xdr:to>
      <xdr:col>74</xdr:col>
      <xdr:colOff>369411</xdr:colOff>
      <xdr:row>13</xdr:row>
      <xdr:rowOff>18635</xdr:rowOff>
    </xdr:to>
    <xdr:sp macro="" textlink="">
      <xdr:nvSpPr>
        <xdr:cNvPr id="33" name="Pfeil: nach rechts 32">
          <a:extLst>
            <a:ext uri="{FF2B5EF4-FFF2-40B4-BE49-F238E27FC236}">
              <a16:creationId xmlns:a16="http://schemas.microsoft.com/office/drawing/2014/main" id="{05658B8C-E40E-4F9E-9CF5-491C1467B5C8}"/>
            </a:ext>
          </a:extLst>
        </xdr:cNvPr>
        <xdr:cNvSpPr/>
      </xdr:nvSpPr>
      <xdr:spPr>
        <a:xfrm rot="16200000">
          <a:off x="29880947" y="2628259"/>
          <a:ext cx="199239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75</xdr:col>
      <xdr:colOff>273184</xdr:colOff>
      <xdr:row>11</xdr:row>
      <xdr:rowOff>14239</xdr:rowOff>
    </xdr:from>
    <xdr:to>
      <xdr:col>75</xdr:col>
      <xdr:colOff>376612</xdr:colOff>
      <xdr:row>12</xdr:row>
      <xdr:rowOff>23245</xdr:rowOff>
    </xdr:to>
    <xdr:sp macro="" textlink="">
      <xdr:nvSpPr>
        <xdr:cNvPr id="34" name="Pfeil: nach rechts 33">
          <a:extLst>
            <a:ext uri="{FF2B5EF4-FFF2-40B4-BE49-F238E27FC236}">
              <a16:creationId xmlns:a16="http://schemas.microsoft.com/office/drawing/2014/main" id="{0888BFEA-CAFB-4B7E-B8A8-64F5EACC4835}"/>
            </a:ext>
          </a:extLst>
        </xdr:cNvPr>
        <xdr:cNvSpPr/>
      </xdr:nvSpPr>
      <xdr:spPr>
        <a:xfrm rot="5400000">
          <a:off x="30270307" y="2435246"/>
          <a:ext cx="207789" cy="10342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76</xdr:col>
      <xdr:colOff>222721</xdr:colOff>
      <xdr:row>11</xdr:row>
      <xdr:rowOff>190203</xdr:rowOff>
    </xdr:from>
    <xdr:to>
      <xdr:col>76</xdr:col>
      <xdr:colOff>375117</xdr:colOff>
      <xdr:row>12</xdr:row>
      <xdr:rowOff>190661</xdr:rowOff>
    </xdr:to>
    <xdr:sp macro="" textlink="">
      <xdr:nvSpPr>
        <xdr:cNvPr id="35" name="Pfeil: nach rechts 34">
          <a:extLst>
            <a:ext uri="{FF2B5EF4-FFF2-40B4-BE49-F238E27FC236}">
              <a16:creationId xmlns:a16="http://schemas.microsoft.com/office/drawing/2014/main" id="{B92751B0-48A3-4CD6-9A69-1BCF94D2E543}"/>
            </a:ext>
          </a:extLst>
        </xdr:cNvPr>
        <xdr:cNvSpPr/>
      </xdr:nvSpPr>
      <xdr:spPr>
        <a:xfrm rot="16200000">
          <a:off x="31308777" y="2507908"/>
          <a:ext cx="199240" cy="1523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77</xdr:col>
      <xdr:colOff>281467</xdr:colOff>
      <xdr:row>11</xdr:row>
      <xdr:rowOff>18049</xdr:rowOff>
    </xdr:from>
    <xdr:to>
      <xdr:col>77</xdr:col>
      <xdr:colOff>376613</xdr:colOff>
      <xdr:row>12</xdr:row>
      <xdr:rowOff>19435</xdr:rowOff>
    </xdr:to>
    <xdr:sp macro="" textlink="">
      <xdr:nvSpPr>
        <xdr:cNvPr id="36" name="Pfeil: nach rechts 35">
          <a:extLst>
            <a:ext uri="{FF2B5EF4-FFF2-40B4-BE49-F238E27FC236}">
              <a16:creationId xmlns:a16="http://schemas.microsoft.com/office/drawing/2014/main" id="{6EA87B91-2A15-4064-BF6D-10C1C16BC477}"/>
            </a:ext>
          </a:extLst>
        </xdr:cNvPr>
        <xdr:cNvSpPr/>
      </xdr:nvSpPr>
      <xdr:spPr>
        <a:xfrm rot="5400000">
          <a:off x="31040259" y="2439387"/>
          <a:ext cx="200169" cy="951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81</xdr:col>
      <xdr:colOff>276498</xdr:colOff>
      <xdr:row>12</xdr:row>
      <xdr:rowOff>13080</xdr:rowOff>
    </xdr:from>
    <xdr:to>
      <xdr:col>81</xdr:col>
      <xdr:colOff>371644</xdr:colOff>
      <xdr:row>13</xdr:row>
      <xdr:rowOff>14467</xdr:rowOff>
    </xdr:to>
    <xdr:sp macro="" textlink="">
      <xdr:nvSpPr>
        <xdr:cNvPr id="37" name="Pfeil: nach rechts 36">
          <a:extLst>
            <a:ext uri="{FF2B5EF4-FFF2-40B4-BE49-F238E27FC236}">
              <a16:creationId xmlns:a16="http://schemas.microsoft.com/office/drawing/2014/main" id="{A254ADA6-31BD-4D19-808C-E4DAA3E01F56}"/>
            </a:ext>
          </a:extLst>
        </xdr:cNvPr>
        <xdr:cNvSpPr/>
      </xdr:nvSpPr>
      <xdr:spPr>
        <a:xfrm rot="5400000">
          <a:off x="32584138" y="2633201"/>
          <a:ext cx="200169" cy="951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82</xdr:col>
      <xdr:colOff>263245</xdr:colOff>
      <xdr:row>13</xdr:row>
      <xdr:rowOff>8111</xdr:rowOff>
    </xdr:from>
    <xdr:to>
      <xdr:col>82</xdr:col>
      <xdr:colOff>358391</xdr:colOff>
      <xdr:row>14</xdr:row>
      <xdr:rowOff>17780</xdr:rowOff>
    </xdr:to>
    <xdr:sp macro="" textlink="">
      <xdr:nvSpPr>
        <xdr:cNvPr id="38" name="Pfeil: nach rechts 37">
          <a:extLst>
            <a:ext uri="{FF2B5EF4-FFF2-40B4-BE49-F238E27FC236}">
              <a16:creationId xmlns:a16="http://schemas.microsoft.com/office/drawing/2014/main" id="{93B67F97-8686-4EBB-A962-4E2C72F3A356}"/>
            </a:ext>
          </a:extLst>
        </xdr:cNvPr>
        <xdr:cNvSpPr/>
      </xdr:nvSpPr>
      <xdr:spPr>
        <a:xfrm rot="5400000">
          <a:off x="32951885" y="2827014"/>
          <a:ext cx="200169" cy="951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86</xdr:col>
      <xdr:colOff>265043</xdr:colOff>
      <xdr:row>14</xdr:row>
      <xdr:rowOff>16567</xdr:rowOff>
    </xdr:from>
    <xdr:to>
      <xdr:col>86</xdr:col>
      <xdr:colOff>380999</xdr:colOff>
      <xdr:row>15</xdr:row>
      <xdr:rowOff>26236</xdr:rowOff>
    </xdr:to>
    <xdr:sp macro="" textlink="">
      <xdr:nvSpPr>
        <xdr:cNvPr id="39" name="Pfeil: nach rechts 38">
          <a:extLst>
            <a:ext uri="{FF2B5EF4-FFF2-40B4-BE49-F238E27FC236}">
              <a16:creationId xmlns:a16="http://schemas.microsoft.com/office/drawing/2014/main" id="{A6B1EEFE-282C-4086-AA67-467FA5273C05}"/>
            </a:ext>
          </a:extLst>
        </xdr:cNvPr>
        <xdr:cNvSpPr/>
      </xdr:nvSpPr>
      <xdr:spPr>
        <a:xfrm rot="5400000">
          <a:off x="34479806" y="3015565"/>
          <a:ext cx="200169" cy="11595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88</xdr:col>
      <xdr:colOff>273326</xdr:colOff>
      <xdr:row>15</xdr:row>
      <xdr:rowOff>8283</xdr:rowOff>
    </xdr:from>
    <xdr:to>
      <xdr:col>88</xdr:col>
      <xdr:colOff>389282</xdr:colOff>
      <xdr:row>16</xdr:row>
      <xdr:rowOff>10333</xdr:rowOff>
    </xdr:to>
    <xdr:sp macro="" textlink="">
      <xdr:nvSpPr>
        <xdr:cNvPr id="40" name="Pfeil: nach rechts 39">
          <a:extLst>
            <a:ext uri="{FF2B5EF4-FFF2-40B4-BE49-F238E27FC236}">
              <a16:creationId xmlns:a16="http://schemas.microsoft.com/office/drawing/2014/main" id="{98D5BD9C-97C0-447F-B7A8-9744A942393D}"/>
            </a:ext>
          </a:extLst>
        </xdr:cNvPr>
        <xdr:cNvSpPr/>
      </xdr:nvSpPr>
      <xdr:spPr>
        <a:xfrm rot="5400000">
          <a:off x="36044887" y="3098722"/>
          <a:ext cx="184267" cy="11595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91</xdr:col>
      <xdr:colOff>266948</xdr:colOff>
      <xdr:row>16</xdr:row>
      <xdr:rowOff>18472</xdr:rowOff>
    </xdr:from>
    <xdr:to>
      <xdr:col>91</xdr:col>
      <xdr:colOff>382904</xdr:colOff>
      <xdr:row>17</xdr:row>
      <xdr:rowOff>20522</xdr:rowOff>
    </xdr:to>
    <xdr:sp macro="" textlink="">
      <xdr:nvSpPr>
        <xdr:cNvPr id="41" name="Pfeil: nach rechts 40">
          <a:extLst>
            <a:ext uri="{FF2B5EF4-FFF2-40B4-BE49-F238E27FC236}">
              <a16:creationId xmlns:a16="http://schemas.microsoft.com/office/drawing/2014/main" id="{AD4C2AFE-0ACC-478D-9576-31D7FE351A1C}"/>
            </a:ext>
          </a:extLst>
        </xdr:cNvPr>
        <xdr:cNvSpPr/>
      </xdr:nvSpPr>
      <xdr:spPr>
        <a:xfrm rot="5400000">
          <a:off x="37206357" y="3291128"/>
          <a:ext cx="184267" cy="11595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93</xdr:col>
      <xdr:colOff>245756</xdr:colOff>
      <xdr:row>16</xdr:row>
      <xdr:rowOff>172234</xdr:rowOff>
    </xdr:from>
    <xdr:to>
      <xdr:col>93</xdr:col>
      <xdr:colOff>360052</xdr:colOff>
      <xdr:row>17</xdr:row>
      <xdr:rowOff>182878</xdr:rowOff>
    </xdr:to>
    <xdr:sp macro="" textlink="">
      <xdr:nvSpPr>
        <xdr:cNvPr id="43" name="Pfeil: nach rechts 42">
          <a:extLst>
            <a:ext uri="{FF2B5EF4-FFF2-40B4-BE49-F238E27FC236}">
              <a16:creationId xmlns:a16="http://schemas.microsoft.com/office/drawing/2014/main" id="{EB6E75E8-ED45-4A3C-8F9A-970C7278F571}"/>
            </a:ext>
          </a:extLst>
        </xdr:cNvPr>
        <xdr:cNvSpPr/>
      </xdr:nvSpPr>
      <xdr:spPr>
        <a:xfrm rot="16200000">
          <a:off x="34387557" y="3616083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94</xdr:col>
      <xdr:colOff>281785</xdr:colOff>
      <xdr:row>15</xdr:row>
      <xdr:rowOff>176790</xdr:rowOff>
    </xdr:from>
    <xdr:to>
      <xdr:col>95</xdr:col>
      <xdr:colOff>15081</xdr:colOff>
      <xdr:row>16</xdr:row>
      <xdr:rowOff>187434</xdr:rowOff>
    </xdr:to>
    <xdr:sp macro="" textlink="">
      <xdr:nvSpPr>
        <xdr:cNvPr id="42" name="Pfeil: nach rechts 41">
          <a:extLst>
            <a:ext uri="{FF2B5EF4-FFF2-40B4-BE49-F238E27FC236}">
              <a16:creationId xmlns:a16="http://schemas.microsoft.com/office/drawing/2014/main" id="{63DFAA26-5BE2-47EA-938A-AF8B6B74AF84}"/>
            </a:ext>
          </a:extLst>
        </xdr:cNvPr>
        <xdr:cNvSpPr/>
      </xdr:nvSpPr>
      <xdr:spPr>
        <a:xfrm rot="16200000">
          <a:off x="37543231" y="3367605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97</xdr:col>
      <xdr:colOff>266948</xdr:colOff>
      <xdr:row>15</xdr:row>
      <xdr:rowOff>1907</xdr:rowOff>
    </xdr:from>
    <xdr:to>
      <xdr:col>98</xdr:col>
      <xdr:colOff>1904</xdr:colOff>
      <xdr:row>16</xdr:row>
      <xdr:rowOff>3957</xdr:rowOff>
    </xdr:to>
    <xdr:sp macro="" textlink="">
      <xdr:nvSpPr>
        <xdr:cNvPr id="44" name="Pfeil: nach rechts 43">
          <a:extLst>
            <a:ext uri="{FF2B5EF4-FFF2-40B4-BE49-F238E27FC236}">
              <a16:creationId xmlns:a16="http://schemas.microsoft.com/office/drawing/2014/main" id="{95A1B5D7-92E8-4480-9A78-2A9900764243}"/>
            </a:ext>
          </a:extLst>
        </xdr:cNvPr>
        <xdr:cNvSpPr/>
      </xdr:nvSpPr>
      <xdr:spPr>
        <a:xfrm rot="5400000">
          <a:off x="38676521" y="3187595"/>
          <a:ext cx="192550" cy="11595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98</xdr:col>
      <xdr:colOff>261979</xdr:colOff>
      <xdr:row>16</xdr:row>
      <xdr:rowOff>16565</xdr:rowOff>
    </xdr:from>
    <xdr:to>
      <xdr:col>98</xdr:col>
      <xdr:colOff>356152</xdr:colOff>
      <xdr:row>16</xdr:row>
      <xdr:rowOff>181204</xdr:rowOff>
    </xdr:to>
    <xdr:sp macro="" textlink="">
      <xdr:nvSpPr>
        <xdr:cNvPr id="45" name="Pfeil: nach rechts 44">
          <a:extLst>
            <a:ext uri="{FF2B5EF4-FFF2-40B4-BE49-F238E27FC236}">
              <a16:creationId xmlns:a16="http://schemas.microsoft.com/office/drawing/2014/main" id="{9C328D0D-7C78-4089-8A3D-2A83C2C1E51A}"/>
            </a:ext>
          </a:extLst>
        </xdr:cNvPr>
        <xdr:cNvSpPr/>
      </xdr:nvSpPr>
      <xdr:spPr>
        <a:xfrm rot="5400000">
          <a:off x="39055616" y="3389689"/>
          <a:ext cx="164639" cy="9417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101</xdr:col>
      <xdr:colOff>273575</xdr:colOff>
      <xdr:row>17</xdr:row>
      <xdr:rowOff>28161</xdr:rowOff>
    </xdr:from>
    <xdr:to>
      <xdr:col>101</xdr:col>
      <xdr:colOff>367748</xdr:colOff>
      <xdr:row>18</xdr:row>
      <xdr:rowOff>2300</xdr:rowOff>
    </xdr:to>
    <xdr:sp macro="" textlink="">
      <xdr:nvSpPr>
        <xdr:cNvPr id="46" name="Pfeil: nach rechts 45">
          <a:extLst>
            <a:ext uri="{FF2B5EF4-FFF2-40B4-BE49-F238E27FC236}">
              <a16:creationId xmlns:a16="http://schemas.microsoft.com/office/drawing/2014/main" id="{46DF44B2-44CF-4C61-8AD5-FE5AA0C120F7}"/>
            </a:ext>
          </a:extLst>
        </xdr:cNvPr>
        <xdr:cNvSpPr/>
      </xdr:nvSpPr>
      <xdr:spPr>
        <a:xfrm rot="5400000">
          <a:off x="40210212" y="3591785"/>
          <a:ext cx="164639" cy="9417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103</xdr:col>
      <xdr:colOff>285171</xdr:colOff>
      <xdr:row>18</xdr:row>
      <xdr:rowOff>23192</xdr:rowOff>
    </xdr:from>
    <xdr:to>
      <xdr:col>103</xdr:col>
      <xdr:colOff>379344</xdr:colOff>
      <xdr:row>18</xdr:row>
      <xdr:rowOff>187831</xdr:rowOff>
    </xdr:to>
    <xdr:sp macro="" textlink="">
      <xdr:nvSpPr>
        <xdr:cNvPr id="47" name="Pfeil: nach rechts 46">
          <a:extLst>
            <a:ext uri="{FF2B5EF4-FFF2-40B4-BE49-F238E27FC236}">
              <a16:creationId xmlns:a16="http://schemas.microsoft.com/office/drawing/2014/main" id="{343C93D8-45AC-4607-B8A2-3D87442641BF}"/>
            </a:ext>
          </a:extLst>
        </xdr:cNvPr>
        <xdr:cNvSpPr/>
      </xdr:nvSpPr>
      <xdr:spPr>
        <a:xfrm rot="5400000">
          <a:off x="40983808" y="3777316"/>
          <a:ext cx="164639" cy="9417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104</xdr:col>
      <xdr:colOff>255353</xdr:colOff>
      <xdr:row>19</xdr:row>
      <xdr:rowOff>9941</xdr:rowOff>
    </xdr:from>
    <xdr:to>
      <xdr:col>104</xdr:col>
      <xdr:colOff>380999</xdr:colOff>
      <xdr:row>20</xdr:row>
      <xdr:rowOff>8284</xdr:rowOff>
    </xdr:to>
    <xdr:sp macro="" textlink="">
      <xdr:nvSpPr>
        <xdr:cNvPr id="48" name="Pfeil: nach rechts 47">
          <a:extLst>
            <a:ext uri="{FF2B5EF4-FFF2-40B4-BE49-F238E27FC236}">
              <a16:creationId xmlns:a16="http://schemas.microsoft.com/office/drawing/2014/main" id="{25EC0975-95A1-42FF-97AB-10266EBCF9EE}"/>
            </a:ext>
          </a:extLst>
        </xdr:cNvPr>
        <xdr:cNvSpPr/>
      </xdr:nvSpPr>
      <xdr:spPr>
        <a:xfrm rot="5400000">
          <a:off x="41338624" y="3950931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105</xdr:col>
      <xdr:colOff>251967</xdr:colOff>
      <xdr:row>19</xdr:row>
      <xdr:rowOff>163538</xdr:rowOff>
    </xdr:from>
    <xdr:to>
      <xdr:col>105</xdr:col>
      <xdr:colOff>366263</xdr:colOff>
      <xdr:row>20</xdr:row>
      <xdr:rowOff>174182</xdr:rowOff>
    </xdr:to>
    <xdr:sp macro="" textlink="">
      <xdr:nvSpPr>
        <xdr:cNvPr id="49" name="Pfeil: nach rechts 48">
          <a:extLst>
            <a:ext uri="{FF2B5EF4-FFF2-40B4-BE49-F238E27FC236}">
              <a16:creationId xmlns:a16="http://schemas.microsoft.com/office/drawing/2014/main" id="{C10AFDFA-5B9D-41D9-8891-2104880C0A8C}"/>
            </a:ext>
          </a:extLst>
        </xdr:cNvPr>
        <xdr:cNvSpPr/>
      </xdr:nvSpPr>
      <xdr:spPr>
        <a:xfrm rot="16200000">
          <a:off x="41704413" y="4116353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106</xdr:col>
      <xdr:colOff>271846</xdr:colOff>
      <xdr:row>19</xdr:row>
      <xdr:rowOff>1199</xdr:rowOff>
    </xdr:from>
    <xdr:to>
      <xdr:col>107</xdr:col>
      <xdr:colOff>5142</xdr:colOff>
      <xdr:row>20</xdr:row>
      <xdr:rowOff>11843</xdr:rowOff>
    </xdr:to>
    <xdr:sp macro="" textlink="">
      <xdr:nvSpPr>
        <xdr:cNvPr id="51" name="Pfeil: nach rechts 50">
          <a:extLst>
            <a:ext uri="{FF2B5EF4-FFF2-40B4-BE49-F238E27FC236}">
              <a16:creationId xmlns:a16="http://schemas.microsoft.com/office/drawing/2014/main" id="{248F2BF4-EF48-4921-AE2A-951EB184C287}"/>
            </a:ext>
          </a:extLst>
        </xdr:cNvPr>
        <xdr:cNvSpPr/>
      </xdr:nvSpPr>
      <xdr:spPr>
        <a:xfrm rot="16200000">
          <a:off x="42105292" y="3954014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24848</xdr:colOff>
      <xdr:row>37</xdr:row>
      <xdr:rowOff>24848</xdr:rowOff>
    </xdr:from>
    <xdr:to>
      <xdr:col>31</xdr:col>
      <xdr:colOff>372718</xdr:colOff>
      <xdr:row>56</xdr:row>
      <xdr:rowOff>0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59B6DB1C-127E-47D7-968A-FD3CE83DD6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107</xdr:col>
      <xdr:colOff>266876</xdr:colOff>
      <xdr:row>17</xdr:row>
      <xdr:rowOff>178447</xdr:rowOff>
    </xdr:from>
    <xdr:to>
      <xdr:col>108</xdr:col>
      <xdr:colOff>172</xdr:colOff>
      <xdr:row>18</xdr:row>
      <xdr:rowOff>189091</xdr:rowOff>
    </xdr:to>
    <xdr:sp macro="" textlink="">
      <xdr:nvSpPr>
        <xdr:cNvPr id="52" name="Pfeil: nach rechts 51">
          <a:extLst>
            <a:ext uri="{FF2B5EF4-FFF2-40B4-BE49-F238E27FC236}">
              <a16:creationId xmlns:a16="http://schemas.microsoft.com/office/drawing/2014/main" id="{07304EC7-D42F-4BFA-8261-6188BB778302}"/>
            </a:ext>
          </a:extLst>
        </xdr:cNvPr>
        <xdr:cNvSpPr/>
      </xdr:nvSpPr>
      <xdr:spPr>
        <a:xfrm rot="16200000">
          <a:off x="42481322" y="3750262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111</xdr:col>
      <xdr:colOff>278472</xdr:colOff>
      <xdr:row>16</xdr:row>
      <xdr:rowOff>190042</xdr:rowOff>
    </xdr:from>
    <xdr:to>
      <xdr:col>112</xdr:col>
      <xdr:colOff>11768</xdr:colOff>
      <xdr:row>18</xdr:row>
      <xdr:rowOff>10186</xdr:rowOff>
    </xdr:to>
    <xdr:sp macro="" textlink="">
      <xdr:nvSpPr>
        <xdr:cNvPr id="50" name="Pfeil: nach rechts 49">
          <a:extLst>
            <a:ext uri="{FF2B5EF4-FFF2-40B4-BE49-F238E27FC236}">
              <a16:creationId xmlns:a16="http://schemas.microsoft.com/office/drawing/2014/main" id="{454EF866-4CA1-4807-9709-625F6FB8BF64}"/>
            </a:ext>
          </a:extLst>
        </xdr:cNvPr>
        <xdr:cNvSpPr/>
      </xdr:nvSpPr>
      <xdr:spPr>
        <a:xfrm rot="16200000">
          <a:off x="44016918" y="3571357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113</xdr:col>
      <xdr:colOff>265220</xdr:colOff>
      <xdr:row>15</xdr:row>
      <xdr:rowOff>185073</xdr:rowOff>
    </xdr:from>
    <xdr:to>
      <xdr:col>113</xdr:col>
      <xdr:colOff>379516</xdr:colOff>
      <xdr:row>17</xdr:row>
      <xdr:rowOff>5217</xdr:rowOff>
    </xdr:to>
    <xdr:sp macro="" textlink="">
      <xdr:nvSpPr>
        <xdr:cNvPr id="53" name="Pfeil: nach rechts 52">
          <a:extLst>
            <a:ext uri="{FF2B5EF4-FFF2-40B4-BE49-F238E27FC236}">
              <a16:creationId xmlns:a16="http://schemas.microsoft.com/office/drawing/2014/main" id="{4A8E91B2-6F48-4049-9034-10F6EFE24EFE}"/>
            </a:ext>
          </a:extLst>
        </xdr:cNvPr>
        <xdr:cNvSpPr/>
      </xdr:nvSpPr>
      <xdr:spPr>
        <a:xfrm rot="16200000">
          <a:off x="44765666" y="3375888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117</xdr:col>
      <xdr:colOff>283516</xdr:colOff>
      <xdr:row>15</xdr:row>
      <xdr:rowOff>4971</xdr:rowOff>
    </xdr:from>
    <xdr:to>
      <xdr:col>118</xdr:col>
      <xdr:colOff>28162</xdr:colOff>
      <xdr:row>16</xdr:row>
      <xdr:rowOff>3314</xdr:rowOff>
    </xdr:to>
    <xdr:sp macro="" textlink="">
      <xdr:nvSpPr>
        <xdr:cNvPr id="54" name="Pfeil: nach rechts 53">
          <a:extLst>
            <a:ext uri="{FF2B5EF4-FFF2-40B4-BE49-F238E27FC236}">
              <a16:creationId xmlns:a16="http://schemas.microsoft.com/office/drawing/2014/main" id="{AC48C834-9FB1-454F-B134-F7581F09D948}"/>
            </a:ext>
          </a:extLst>
        </xdr:cNvPr>
        <xdr:cNvSpPr/>
      </xdr:nvSpPr>
      <xdr:spPr>
        <a:xfrm rot="5400000">
          <a:off x="46319787" y="3183961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119</xdr:col>
      <xdr:colOff>300081</xdr:colOff>
      <xdr:row>16</xdr:row>
      <xdr:rowOff>21539</xdr:rowOff>
    </xdr:from>
    <xdr:to>
      <xdr:col>120</xdr:col>
      <xdr:colOff>44727</xdr:colOff>
      <xdr:row>17</xdr:row>
      <xdr:rowOff>19882</xdr:rowOff>
    </xdr:to>
    <xdr:sp macro="" textlink="">
      <xdr:nvSpPr>
        <xdr:cNvPr id="55" name="Pfeil: nach rechts 54">
          <a:extLst>
            <a:ext uri="{FF2B5EF4-FFF2-40B4-BE49-F238E27FC236}">
              <a16:creationId xmlns:a16="http://schemas.microsoft.com/office/drawing/2014/main" id="{12D7536B-78CB-46CB-9F81-6E338FE8003F}"/>
            </a:ext>
          </a:extLst>
        </xdr:cNvPr>
        <xdr:cNvSpPr/>
      </xdr:nvSpPr>
      <xdr:spPr>
        <a:xfrm rot="5400000">
          <a:off x="47098352" y="3391029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123</xdr:col>
      <xdr:colOff>276815</xdr:colOff>
      <xdr:row>16</xdr:row>
      <xdr:rowOff>180103</xdr:rowOff>
    </xdr:from>
    <xdr:to>
      <xdr:col>124</xdr:col>
      <xdr:colOff>10111</xdr:colOff>
      <xdr:row>18</xdr:row>
      <xdr:rowOff>247</xdr:rowOff>
    </xdr:to>
    <xdr:sp macro="" textlink="">
      <xdr:nvSpPr>
        <xdr:cNvPr id="56" name="Pfeil: nach rechts 55">
          <a:extLst>
            <a:ext uri="{FF2B5EF4-FFF2-40B4-BE49-F238E27FC236}">
              <a16:creationId xmlns:a16="http://schemas.microsoft.com/office/drawing/2014/main" id="{7BF9EBE0-363E-471A-A88A-D0A931EAE398}"/>
            </a:ext>
          </a:extLst>
        </xdr:cNvPr>
        <xdr:cNvSpPr/>
      </xdr:nvSpPr>
      <xdr:spPr>
        <a:xfrm rot="16200000">
          <a:off x="48587261" y="3561418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126</xdr:col>
      <xdr:colOff>288411</xdr:colOff>
      <xdr:row>14</xdr:row>
      <xdr:rowOff>175133</xdr:rowOff>
    </xdr:from>
    <xdr:to>
      <xdr:col>127</xdr:col>
      <xdr:colOff>21707</xdr:colOff>
      <xdr:row>15</xdr:row>
      <xdr:rowOff>185777</xdr:rowOff>
    </xdr:to>
    <xdr:sp macro="" textlink="">
      <xdr:nvSpPr>
        <xdr:cNvPr id="57" name="Pfeil: nach rechts 56">
          <a:extLst>
            <a:ext uri="{FF2B5EF4-FFF2-40B4-BE49-F238E27FC236}">
              <a16:creationId xmlns:a16="http://schemas.microsoft.com/office/drawing/2014/main" id="{99557AB1-E1E5-42CE-812C-4857D7EA5E03}"/>
            </a:ext>
          </a:extLst>
        </xdr:cNvPr>
        <xdr:cNvSpPr/>
      </xdr:nvSpPr>
      <xdr:spPr>
        <a:xfrm rot="16200000">
          <a:off x="49741857" y="3175448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124</xdr:col>
      <xdr:colOff>283441</xdr:colOff>
      <xdr:row>15</xdr:row>
      <xdr:rowOff>186729</xdr:rowOff>
    </xdr:from>
    <xdr:to>
      <xdr:col>125</xdr:col>
      <xdr:colOff>16737</xdr:colOff>
      <xdr:row>17</xdr:row>
      <xdr:rowOff>6873</xdr:rowOff>
    </xdr:to>
    <xdr:sp macro="" textlink="">
      <xdr:nvSpPr>
        <xdr:cNvPr id="58" name="Pfeil: nach rechts 57">
          <a:extLst>
            <a:ext uri="{FF2B5EF4-FFF2-40B4-BE49-F238E27FC236}">
              <a16:creationId xmlns:a16="http://schemas.microsoft.com/office/drawing/2014/main" id="{D32BCA87-C921-4E75-B63D-ED14EE48F85A}"/>
            </a:ext>
          </a:extLst>
        </xdr:cNvPr>
        <xdr:cNvSpPr/>
      </xdr:nvSpPr>
      <xdr:spPr>
        <a:xfrm rot="16200000">
          <a:off x="48974887" y="3377544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127</xdr:col>
      <xdr:colOff>275159</xdr:colOff>
      <xdr:row>13</xdr:row>
      <xdr:rowOff>178446</xdr:rowOff>
    </xdr:from>
    <xdr:to>
      <xdr:col>128</xdr:col>
      <xdr:colOff>8455</xdr:colOff>
      <xdr:row>14</xdr:row>
      <xdr:rowOff>189090</xdr:rowOff>
    </xdr:to>
    <xdr:sp macro="" textlink="">
      <xdr:nvSpPr>
        <xdr:cNvPr id="59" name="Pfeil: nach rechts 58">
          <a:extLst>
            <a:ext uri="{FF2B5EF4-FFF2-40B4-BE49-F238E27FC236}">
              <a16:creationId xmlns:a16="http://schemas.microsoft.com/office/drawing/2014/main" id="{7BBF98FC-3C14-4B40-9571-AE8F075DAC44}"/>
            </a:ext>
          </a:extLst>
        </xdr:cNvPr>
        <xdr:cNvSpPr/>
      </xdr:nvSpPr>
      <xdr:spPr>
        <a:xfrm rot="16200000">
          <a:off x="50109605" y="2988261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129</xdr:col>
      <xdr:colOff>278472</xdr:colOff>
      <xdr:row>12</xdr:row>
      <xdr:rowOff>198324</xdr:rowOff>
    </xdr:from>
    <xdr:to>
      <xdr:col>130</xdr:col>
      <xdr:colOff>11768</xdr:colOff>
      <xdr:row>14</xdr:row>
      <xdr:rowOff>10186</xdr:rowOff>
    </xdr:to>
    <xdr:sp macro="" textlink="">
      <xdr:nvSpPr>
        <xdr:cNvPr id="60" name="Pfeil: nach rechts 59">
          <a:extLst>
            <a:ext uri="{FF2B5EF4-FFF2-40B4-BE49-F238E27FC236}">
              <a16:creationId xmlns:a16="http://schemas.microsoft.com/office/drawing/2014/main" id="{F2A6EDBA-370F-4B92-B688-B55AE31C1226}"/>
            </a:ext>
          </a:extLst>
        </xdr:cNvPr>
        <xdr:cNvSpPr/>
      </xdr:nvSpPr>
      <xdr:spPr>
        <a:xfrm rot="16200000">
          <a:off x="50874918" y="2809357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130</xdr:col>
      <xdr:colOff>265220</xdr:colOff>
      <xdr:row>12</xdr:row>
      <xdr:rowOff>2854</xdr:rowOff>
    </xdr:from>
    <xdr:to>
      <xdr:col>130</xdr:col>
      <xdr:colOff>379516</xdr:colOff>
      <xdr:row>13</xdr:row>
      <xdr:rowOff>5216</xdr:rowOff>
    </xdr:to>
    <xdr:sp macro="" textlink="">
      <xdr:nvSpPr>
        <xdr:cNvPr id="61" name="Pfeil: nach rechts 60">
          <a:extLst>
            <a:ext uri="{FF2B5EF4-FFF2-40B4-BE49-F238E27FC236}">
              <a16:creationId xmlns:a16="http://schemas.microsoft.com/office/drawing/2014/main" id="{C4205869-35EF-4474-A918-F3748FB34140}"/>
            </a:ext>
          </a:extLst>
        </xdr:cNvPr>
        <xdr:cNvSpPr/>
      </xdr:nvSpPr>
      <xdr:spPr>
        <a:xfrm rot="16200000">
          <a:off x="51242666" y="2613887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131</xdr:col>
      <xdr:colOff>270266</xdr:colOff>
      <xdr:row>11</xdr:row>
      <xdr:rowOff>8288</xdr:rowOff>
    </xdr:from>
    <xdr:to>
      <xdr:col>132</xdr:col>
      <xdr:colOff>14912</xdr:colOff>
      <xdr:row>11</xdr:row>
      <xdr:rowOff>197131</xdr:rowOff>
    </xdr:to>
    <xdr:sp macro="" textlink="">
      <xdr:nvSpPr>
        <xdr:cNvPr id="62" name="Pfeil: nach rechts 61">
          <a:extLst>
            <a:ext uri="{FF2B5EF4-FFF2-40B4-BE49-F238E27FC236}">
              <a16:creationId xmlns:a16="http://schemas.microsoft.com/office/drawing/2014/main" id="{A3E15478-4A67-4187-A2F0-2F922980A2D5}"/>
            </a:ext>
          </a:extLst>
        </xdr:cNvPr>
        <xdr:cNvSpPr/>
      </xdr:nvSpPr>
      <xdr:spPr>
        <a:xfrm rot="5400000">
          <a:off x="51640537" y="2408713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132</xdr:col>
      <xdr:colOff>276815</xdr:colOff>
      <xdr:row>11</xdr:row>
      <xdr:rowOff>196668</xdr:rowOff>
    </xdr:from>
    <xdr:to>
      <xdr:col>133</xdr:col>
      <xdr:colOff>10111</xdr:colOff>
      <xdr:row>13</xdr:row>
      <xdr:rowOff>247</xdr:rowOff>
    </xdr:to>
    <xdr:sp macro="" textlink="">
      <xdr:nvSpPr>
        <xdr:cNvPr id="63" name="Pfeil: nach rechts 62">
          <a:extLst>
            <a:ext uri="{FF2B5EF4-FFF2-40B4-BE49-F238E27FC236}">
              <a16:creationId xmlns:a16="http://schemas.microsoft.com/office/drawing/2014/main" id="{F825C67B-584F-4D9B-BDA3-E0D2607B1163}"/>
            </a:ext>
          </a:extLst>
        </xdr:cNvPr>
        <xdr:cNvSpPr/>
      </xdr:nvSpPr>
      <xdr:spPr>
        <a:xfrm rot="16200000">
          <a:off x="52016261" y="2608918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134</xdr:col>
      <xdr:colOff>290145</xdr:colOff>
      <xdr:row>11</xdr:row>
      <xdr:rowOff>11602</xdr:rowOff>
    </xdr:from>
    <xdr:to>
      <xdr:col>135</xdr:col>
      <xdr:colOff>34791</xdr:colOff>
      <xdr:row>12</xdr:row>
      <xdr:rowOff>1662</xdr:rowOff>
    </xdr:to>
    <xdr:sp macro="" textlink="">
      <xdr:nvSpPr>
        <xdr:cNvPr id="64" name="Pfeil: nach rechts 63">
          <a:extLst>
            <a:ext uri="{FF2B5EF4-FFF2-40B4-BE49-F238E27FC236}">
              <a16:creationId xmlns:a16="http://schemas.microsoft.com/office/drawing/2014/main" id="{10203ADD-16E9-49C7-984C-69DC8E0E6890}"/>
            </a:ext>
          </a:extLst>
        </xdr:cNvPr>
        <xdr:cNvSpPr/>
      </xdr:nvSpPr>
      <xdr:spPr>
        <a:xfrm rot="5400000">
          <a:off x="52811698" y="2412027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135</xdr:col>
      <xdr:colOff>268610</xdr:colOff>
      <xdr:row>12</xdr:row>
      <xdr:rowOff>14915</xdr:rowOff>
    </xdr:from>
    <xdr:to>
      <xdr:col>136</xdr:col>
      <xdr:colOff>13256</xdr:colOff>
      <xdr:row>13</xdr:row>
      <xdr:rowOff>4976</xdr:rowOff>
    </xdr:to>
    <xdr:sp macro="" textlink="">
      <xdr:nvSpPr>
        <xdr:cNvPr id="65" name="Pfeil: nach rechts 64">
          <a:extLst>
            <a:ext uri="{FF2B5EF4-FFF2-40B4-BE49-F238E27FC236}">
              <a16:creationId xmlns:a16="http://schemas.microsoft.com/office/drawing/2014/main" id="{A5F46A53-17DF-4F83-8678-32B156C9FDB0}"/>
            </a:ext>
          </a:extLst>
        </xdr:cNvPr>
        <xdr:cNvSpPr/>
      </xdr:nvSpPr>
      <xdr:spPr>
        <a:xfrm rot="5400000">
          <a:off x="53171163" y="2614123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137</xdr:col>
      <xdr:colOff>250551</xdr:colOff>
      <xdr:row>13</xdr:row>
      <xdr:rowOff>21542</xdr:rowOff>
    </xdr:from>
    <xdr:to>
      <xdr:col>137</xdr:col>
      <xdr:colOff>399057</xdr:colOff>
      <xdr:row>14</xdr:row>
      <xdr:rowOff>27505</xdr:rowOff>
    </xdr:to>
    <xdr:sp macro="" textlink="">
      <xdr:nvSpPr>
        <xdr:cNvPr id="66" name="Pfeil: nach rechts 65">
          <a:extLst>
            <a:ext uri="{FF2B5EF4-FFF2-40B4-BE49-F238E27FC236}">
              <a16:creationId xmlns:a16="http://schemas.microsoft.com/office/drawing/2014/main" id="{B2894F8C-C775-4C00-86DB-72592E5111D7}"/>
            </a:ext>
          </a:extLst>
        </xdr:cNvPr>
        <xdr:cNvSpPr/>
      </xdr:nvSpPr>
      <xdr:spPr>
        <a:xfrm rot="5400000">
          <a:off x="51855882" y="2786816"/>
          <a:ext cx="188843" cy="15612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139</xdr:col>
      <xdr:colOff>280129</xdr:colOff>
      <xdr:row>14</xdr:row>
      <xdr:rowOff>1199</xdr:rowOff>
    </xdr:from>
    <xdr:to>
      <xdr:col>140</xdr:col>
      <xdr:colOff>5142</xdr:colOff>
      <xdr:row>15</xdr:row>
      <xdr:rowOff>11843</xdr:rowOff>
    </xdr:to>
    <xdr:sp macro="" textlink="">
      <xdr:nvSpPr>
        <xdr:cNvPr id="67" name="Pfeil: nach rechts 66">
          <a:extLst>
            <a:ext uri="{FF2B5EF4-FFF2-40B4-BE49-F238E27FC236}">
              <a16:creationId xmlns:a16="http://schemas.microsoft.com/office/drawing/2014/main" id="{ED529702-00FD-491D-8F48-8CB9D10A583D}"/>
            </a:ext>
          </a:extLst>
        </xdr:cNvPr>
        <xdr:cNvSpPr/>
      </xdr:nvSpPr>
      <xdr:spPr>
        <a:xfrm rot="16200000">
          <a:off x="54719705" y="3001514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140</xdr:col>
      <xdr:colOff>271589</xdr:colOff>
      <xdr:row>13</xdr:row>
      <xdr:rowOff>12349</xdr:rowOff>
    </xdr:from>
    <xdr:to>
      <xdr:col>141</xdr:col>
      <xdr:colOff>21288</xdr:colOff>
      <xdr:row>14</xdr:row>
      <xdr:rowOff>18312</xdr:rowOff>
    </xdr:to>
    <xdr:sp macro="" textlink="">
      <xdr:nvSpPr>
        <xdr:cNvPr id="69" name="Pfeil: nach rechts 68">
          <a:extLst>
            <a:ext uri="{FF2B5EF4-FFF2-40B4-BE49-F238E27FC236}">
              <a16:creationId xmlns:a16="http://schemas.microsoft.com/office/drawing/2014/main" id="{AD98850B-94CC-4B61-923F-A5130AFCE99A}"/>
            </a:ext>
          </a:extLst>
        </xdr:cNvPr>
        <xdr:cNvSpPr/>
      </xdr:nvSpPr>
      <xdr:spPr>
        <a:xfrm rot="5400000">
          <a:off x="55115131" y="2807481"/>
          <a:ext cx="196463" cy="13898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142</xdr:col>
      <xdr:colOff>266620</xdr:colOff>
      <xdr:row>13</xdr:row>
      <xdr:rowOff>189596</xdr:rowOff>
    </xdr:from>
    <xdr:to>
      <xdr:col>143</xdr:col>
      <xdr:colOff>16319</xdr:colOff>
      <xdr:row>15</xdr:row>
      <xdr:rowOff>5059</xdr:rowOff>
    </xdr:to>
    <xdr:sp macro="" textlink="">
      <xdr:nvSpPr>
        <xdr:cNvPr id="68" name="Pfeil: nach rechts 67">
          <a:extLst>
            <a:ext uri="{FF2B5EF4-FFF2-40B4-BE49-F238E27FC236}">
              <a16:creationId xmlns:a16="http://schemas.microsoft.com/office/drawing/2014/main" id="{11079C0C-502B-4A8D-8D2F-DE58305D18C9}"/>
            </a:ext>
          </a:extLst>
        </xdr:cNvPr>
        <xdr:cNvSpPr/>
      </xdr:nvSpPr>
      <xdr:spPr>
        <a:xfrm rot="5400000">
          <a:off x="55888727" y="2984728"/>
          <a:ext cx="196463" cy="13898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143</xdr:col>
      <xdr:colOff>286499</xdr:colOff>
      <xdr:row>15</xdr:row>
      <xdr:rowOff>2409</xdr:rowOff>
    </xdr:from>
    <xdr:to>
      <xdr:col>144</xdr:col>
      <xdr:colOff>36197</xdr:colOff>
      <xdr:row>16</xdr:row>
      <xdr:rowOff>8372</xdr:rowOff>
    </xdr:to>
    <xdr:sp macro="" textlink="">
      <xdr:nvSpPr>
        <xdr:cNvPr id="70" name="Pfeil: nach rechts 69">
          <a:extLst>
            <a:ext uri="{FF2B5EF4-FFF2-40B4-BE49-F238E27FC236}">
              <a16:creationId xmlns:a16="http://schemas.microsoft.com/office/drawing/2014/main" id="{F3DC8E78-1C63-4619-AB0F-D40FBB6A98CC}"/>
            </a:ext>
          </a:extLst>
        </xdr:cNvPr>
        <xdr:cNvSpPr/>
      </xdr:nvSpPr>
      <xdr:spPr>
        <a:xfrm rot="5400000">
          <a:off x="56297888" y="3178541"/>
          <a:ext cx="196463" cy="13898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145</xdr:col>
      <xdr:colOff>275159</xdr:colOff>
      <xdr:row>15</xdr:row>
      <xdr:rowOff>186730</xdr:rowOff>
    </xdr:from>
    <xdr:to>
      <xdr:col>146</xdr:col>
      <xdr:colOff>173</xdr:colOff>
      <xdr:row>17</xdr:row>
      <xdr:rowOff>6874</xdr:rowOff>
    </xdr:to>
    <xdr:sp macro="" textlink="">
      <xdr:nvSpPr>
        <xdr:cNvPr id="71" name="Pfeil: nach rechts 70">
          <a:extLst>
            <a:ext uri="{FF2B5EF4-FFF2-40B4-BE49-F238E27FC236}">
              <a16:creationId xmlns:a16="http://schemas.microsoft.com/office/drawing/2014/main" id="{93CCC927-57F5-42C2-9A47-EFCD3D5915B6}"/>
            </a:ext>
          </a:extLst>
        </xdr:cNvPr>
        <xdr:cNvSpPr/>
      </xdr:nvSpPr>
      <xdr:spPr>
        <a:xfrm rot="16200000">
          <a:off x="57050431" y="3377545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268945</xdr:colOff>
      <xdr:row>11</xdr:row>
      <xdr:rowOff>179294</xdr:rowOff>
    </xdr:from>
    <xdr:to>
      <xdr:col>6</xdr:col>
      <xdr:colOff>898</xdr:colOff>
      <xdr:row>12</xdr:row>
      <xdr:rowOff>201705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9CF2465-4E53-46F5-B1C3-7B6953A89A8F}"/>
            </a:ext>
          </a:extLst>
        </xdr:cNvPr>
        <xdr:cNvSpPr/>
      </xdr:nvSpPr>
      <xdr:spPr>
        <a:xfrm rot="16200000">
          <a:off x="9501079" y="2605760"/>
          <a:ext cx="222436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253256</xdr:colOff>
      <xdr:row>10</xdr:row>
      <xdr:rowOff>197223</xdr:rowOff>
    </xdr:from>
    <xdr:to>
      <xdr:col>7</xdr:col>
      <xdr:colOff>366209</xdr:colOff>
      <xdr:row>12</xdr:row>
      <xdr:rowOff>17928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1D9AA74B-AAD4-415B-A861-3A3C8E3F1061}"/>
            </a:ext>
          </a:extLst>
        </xdr:cNvPr>
        <xdr:cNvSpPr/>
      </xdr:nvSpPr>
      <xdr:spPr>
        <a:xfrm rot="16200000">
          <a:off x="10248230" y="2422824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259981</xdr:colOff>
      <xdr:row>10</xdr:row>
      <xdr:rowOff>2242</xdr:rowOff>
    </xdr:from>
    <xdr:to>
      <xdr:col>9</xdr:col>
      <xdr:colOff>372934</xdr:colOff>
      <xdr:row>11</xdr:row>
      <xdr:rowOff>24653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23495DE3-2ED4-470F-9212-963DFB0EE4AB}"/>
            </a:ext>
          </a:extLst>
        </xdr:cNvPr>
        <xdr:cNvSpPr/>
      </xdr:nvSpPr>
      <xdr:spPr>
        <a:xfrm rot="16200000">
          <a:off x="11016115" y="2228683"/>
          <a:ext cx="222436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255498</xdr:colOff>
      <xdr:row>9</xdr:row>
      <xdr:rowOff>188259</xdr:rowOff>
    </xdr:from>
    <xdr:to>
      <xdr:col>12</xdr:col>
      <xdr:colOff>368451</xdr:colOff>
      <xdr:row>11</xdr:row>
      <xdr:rowOff>8964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7B4DB423-7075-4E69-AFF8-A5D64D3E9DAE}"/>
            </a:ext>
          </a:extLst>
        </xdr:cNvPr>
        <xdr:cNvSpPr/>
      </xdr:nvSpPr>
      <xdr:spPr>
        <a:xfrm rot="16200000">
          <a:off x="12155472" y="2213835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15</xdr:col>
      <xdr:colOff>262222</xdr:colOff>
      <xdr:row>9</xdr:row>
      <xdr:rowOff>194982</xdr:rowOff>
    </xdr:from>
    <xdr:to>
      <xdr:col>15</xdr:col>
      <xdr:colOff>375175</xdr:colOff>
      <xdr:row>11</xdr:row>
      <xdr:rowOff>15687</xdr:rowOff>
    </xdr:to>
    <xdr:sp macro="" textlink="">
      <xdr:nvSpPr>
        <xdr:cNvPr id="6" name="Pfeil: nach rechts 5">
          <a:extLst>
            <a:ext uri="{FF2B5EF4-FFF2-40B4-BE49-F238E27FC236}">
              <a16:creationId xmlns:a16="http://schemas.microsoft.com/office/drawing/2014/main" id="{B5823AC7-FEE2-4095-B632-96E88CDA42EB}"/>
            </a:ext>
          </a:extLst>
        </xdr:cNvPr>
        <xdr:cNvSpPr/>
      </xdr:nvSpPr>
      <xdr:spPr>
        <a:xfrm rot="16200000">
          <a:off x="13305196" y="2220558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257738</xdr:colOff>
      <xdr:row>8</xdr:row>
      <xdr:rowOff>190499</xdr:rowOff>
    </xdr:from>
    <xdr:to>
      <xdr:col>10</xdr:col>
      <xdr:colOff>370691</xdr:colOff>
      <xdr:row>10</xdr:row>
      <xdr:rowOff>22410</xdr:rowOff>
    </xdr:to>
    <xdr:sp macro="" textlink="">
      <xdr:nvSpPr>
        <xdr:cNvPr id="7" name="Pfeil: nach rechts 6">
          <a:extLst>
            <a:ext uri="{FF2B5EF4-FFF2-40B4-BE49-F238E27FC236}">
              <a16:creationId xmlns:a16="http://schemas.microsoft.com/office/drawing/2014/main" id="{8D951DDF-B7A7-4DA0-85C9-BF00BBF3E758}"/>
            </a:ext>
          </a:extLst>
        </xdr:cNvPr>
        <xdr:cNvSpPr/>
      </xdr:nvSpPr>
      <xdr:spPr>
        <a:xfrm rot="5400000">
          <a:off x="11394872" y="2026415"/>
          <a:ext cx="222436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253255</xdr:colOff>
      <xdr:row>8</xdr:row>
      <xdr:rowOff>174810</xdr:rowOff>
    </xdr:from>
    <xdr:to>
      <xdr:col>14</xdr:col>
      <xdr:colOff>366208</xdr:colOff>
      <xdr:row>10</xdr:row>
      <xdr:rowOff>6721</xdr:rowOff>
    </xdr:to>
    <xdr:sp macro="" textlink="">
      <xdr:nvSpPr>
        <xdr:cNvPr id="8" name="Pfeil: nach rechts 7">
          <a:extLst>
            <a:ext uri="{FF2B5EF4-FFF2-40B4-BE49-F238E27FC236}">
              <a16:creationId xmlns:a16="http://schemas.microsoft.com/office/drawing/2014/main" id="{07FC6C5A-BB21-427C-9F8B-C89DAC1B959E}"/>
            </a:ext>
          </a:extLst>
        </xdr:cNvPr>
        <xdr:cNvSpPr/>
      </xdr:nvSpPr>
      <xdr:spPr>
        <a:xfrm rot="5400000">
          <a:off x="12914389" y="2010726"/>
          <a:ext cx="222436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16</xdr:col>
      <xdr:colOff>282391</xdr:colOff>
      <xdr:row>8</xdr:row>
      <xdr:rowOff>170329</xdr:rowOff>
    </xdr:from>
    <xdr:to>
      <xdr:col>17</xdr:col>
      <xdr:colOff>14344</xdr:colOff>
      <xdr:row>10</xdr:row>
      <xdr:rowOff>2240</xdr:rowOff>
    </xdr:to>
    <xdr:sp macro="" textlink="">
      <xdr:nvSpPr>
        <xdr:cNvPr id="9" name="Pfeil: nach rechts 8">
          <a:extLst>
            <a:ext uri="{FF2B5EF4-FFF2-40B4-BE49-F238E27FC236}">
              <a16:creationId xmlns:a16="http://schemas.microsoft.com/office/drawing/2014/main" id="{8DB1B82F-4011-451E-ABC4-AD3116FAC1D2}"/>
            </a:ext>
          </a:extLst>
        </xdr:cNvPr>
        <xdr:cNvSpPr/>
      </xdr:nvSpPr>
      <xdr:spPr>
        <a:xfrm rot="5400000">
          <a:off x="13705525" y="2006245"/>
          <a:ext cx="222436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266703</xdr:colOff>
      <xdr:row>9</xdr:row>
      <xdr:rowOff>199464</xdr:rowOff>
    </xdr:from>
    <xdr:to>
      <xdr:col>17</xdr:col>
      <xdr:colOff>379656</xdr:colOff>
      <xdr:row>11</xdr:row>
      <xdr:rowOff>20169</xdr:rowOff>
    </xdr:to>
    <xdr:sp macro="" textlink="">
      <xdr:nvSpPr>
        <xdr:cNvPr id="10" name="Pfeil: nach rechts 9">
          <a:extLst>
            <a:ext uri="{FF2B5EF4-FFF2-40B4-BE49-F238E27FC236}">
              <a16:creationId xmlns:a16="http://schemas.microsoft.com/office/drawing/2014/main" id="{04C2FB1D-0FE9-4D2D-9BDC-1F9476A79E67}"/>
            </a:ext>
          </a:extLst>
        </xdr:cNvPr>
        <xdr:cNvSpPr/>
      </xdr:nvSpPr>
      <xdr:spPr>
        <a:xfrm rot="5400000">
          <a:off x="14071677" y="2225040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21</xdr:col>
      <xdr:colOff>266703</xdr:colOff>
      <xdr:row>10</xdr:row>
      <xdr:rowOff>170889</xdr:rowOff>
    </xdr:from>
    <xdr:to>
      <xdr:col>21</xdr:col>
      <xdr:colOff>379656</xdr:colOff>
      <xdr:row>11</xdr:row>
      <xdr:rowOff>191619</xdr:rowOff>
    </xdr:to>
    <xdr:sp macro="" textlink="">
      <xdr:nvSpPr>
        <xdr:cNvPr id="11" name="Pfeil: nach rechts 10">
          <a:extLst>
            <a:ext uri="{FF2B5EF4-FFF2-40B4-BE49-F238E27FC236}">
              <a16:creationId xmlns:a16="http://schemas.microsoft.com/office/drawing/2014/main" id="{BD0090A8-05C2-4A87-BB52-D74D533A1F3A}"/>
            </a:ext>
          </a:extLst>
        </xdr:cNvPr>
        <xdr:cNvSpPr/>
      </xdr:nvSpPr>
      <xdr:spPr>
        <a:xfrm rot="5400000">
          <a:off x="11652327" y="2453640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23</xdr:col>
      <xdr:colOff>247653</xdr:colOff>
      <xdr:row>11</xdr:row>
      <xdr:rowOff>189939</xdr:rowOff>
    </xdr:from>
    <xdr:to>
      <xdr:col>23</xdr:col>
      <xdr:colOff>360606</xdr:colOff>
      <xdr:row>13</xdr:row>
      <xdr:rowOff>10644</xdr:rowOff>
    </xdr:to>
    <xdr:sp macro="" textlink="">
      <xdr:nvSpPr>
        <xdr:cNvPr id="12" name="Pfeil: nach rechts 11">
          <a:extLst>
            <a:ext uri="{FF2B5EF4-FFF2-40B4-BE49-F238E27FC236}">
              <a16:creationId xmlns:a16="http://schemas.microsoft.com/office/drawing/2014/main" id="{D8202B3F-D17F-4768-B077-9F1B22A2D4C1}"/>
            </a:ext>
          </a:extLst>
        </xdr:cNvPr>
        <xdr:cNvSpPr/>
      </xdr:nvSpPr>
      <xdr:spPr>
        <a:xfrm rot="5400000">
          <a:off x="12395277" y="2672715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24</xdr:col>
      <xdr:colOff>262222</xdr:colOff>
      <xdr:row>12</xdr:row>
      <xdr:rowOff>185457</xdr:rowOff>
    </xdr:from>
    <xdr:to>
      <xdr:col>24</xdr:col>
      <xdr:colOff>375175</xdr:colOff>
      <xdr:row>14</xdr:row>
      <xdr:rowOff>15687</xdr:rowOff>
    </xdr:to>
    <xdr:sp macro="" textlink="">
      <xdr:nvSpPr>
        <xdr:cNvPr id="13" name="Pfeil: nach rechts 12">
          <a:extLst>
            <a:ext uri="{FF2B5EF4-FFF2-40B4-BE49-F238E27FC236}">
              <a16:creationId xmlns:a16="http://schemas.microsoft.com/office/drawing/2014/main" id="{64C47180-04B7-4D44-86C8-A8506A3CB7D1}"/>
            </a:ext>
          </a:extLst>
        </xdr:cNvPr>
        <xdr:cNvSpPr/>
      </xdr:nvSpPr>
      <xdr:spPr>
        <a:xfrm rot="16200000">
          <a:off x="12790846" y="2868258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27</xdr:col>
      <xdr:colOff>285753</xdr:colOff>
      <xdr:row>11</xdr:row>
      <xdr:rowOff>199464</xdr:rowOff>
    </xdr:from>
    <xdr:to>
      <xdr:col>28</xdr:col>
      <xdr:colOff>17706</xdr:colOff>
      <xdr:row>13</xdr:row>
      <xdr:rowOff>20169</xdr:rowOff>
    </xdr:to>
    <xdr:sp macro="" textlink="">
      <xdr:nvSpPr>
        <xdr:cNvPr id="14" name="Pfeil: nach rechts 13">
          <a:extLst>
            <a:ext uri="{FF2B5EF4-FFF2-40B4-BE49-F238E27FC236}">
              <a16:creationId xmlns:a16="http://schemas.microsoft.com/office/drawing/2014/main" id="{33B680C1-BC33-445A-B39B-496E8634F315}"/>
            </a:ext>
          </a:extLst>
        </xdr:cNvPr>
        <xdr:cNvSpPr/>
      </xdr:nvSpPr>
      <xdr:spPr>
        <a:xfrm rot="5400000">
          <a:off x="13938327" y="2682240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9524</xdr:colOff>
      <xdr:row>115</xdr:row>
      <xdr:rowOff>57150</xdr:rowOff>
    </xdr:from>
    <xdr:to>
      <xdr:col>133</xdr:col>
      <xdr:colOff>47624</xdr:colOff>
      <xdr:row>130</xdr:row>
      <xdr:rowOff>47624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667B4B00-58CF-4B06-AAAE-345CB56F35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266703</xdr:colOff>
      <xdr:row>12</xdr:row>
      <xdr:rowOff>189939</xdr:rowOff>
    </xdr:from>
    <xdr:to>
      <xdr:col>39</xdr:col>
      <xdr:colOff>379656</xdr:colOff>
      <xdr:row>14</xdr:row>
      <xdr:rowOff>20169</xdr:rowOff>
    </xdr:to>
    <xdr:sp macro="" textlink="">
      <xdr:nvSpPr>
        <xdr:cNvPr id="17" name="Pfeil: nach rechts 16">
          <a:extLst>
            <a:ext uri="{FF2B5EF4-FFF2-40B4-BE49-F238E27FC236}">
              <a16:creationId xmlns:a16="http://schemas.microsoft.com/office/drawing/2014/main" id="{2EE7008D-F49E-42F1-9880-A67039EF9F19}"/>
            </a:ext>
          </a:extLst>
        </xdr:cNvPr>
        <xdr:cNvSpPr/>
      </xdr:nvSpPr>
      <xdr:spPr>
        <a:xfrm rot="5400000">
          <a:off x="18872277" y="2872740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40</xdr:col>
      <xdr:colOff>262222</xdr:colOff>
      <xdr:row>13</xdr:row>
      <xdr:rowOff>166407</xdr:rowOff>
    </xdr:from>
    <xdr:to>
      <xdr:col>40</xdr:col>
      <xdr:colOff>375175</xdr:colOff>
      <xdr:row>15</xdr:row>
      <xdr:rowOff>6162</xdr:rowOff>
    </xdr:to>
    <xdr:sp macro="" textlink="">
      <xdr:nvSpPr>
        <xdr:cNvPr id="18" name="Pfeil: nach rechts 17">
          <a:extLst>
            <a:ext uri="{FF2B5EF4-FFF2-40B4-BE49-F238E27FC236}">
              <a16:creationId xmlns:a16="http://schemas.microsoft.com/office/drawing/2014/main" id="{D3F19EEA-512D-4A1E-91A6-1EBE58AAF2AF}"/>
            </a:ext>
          </a:extLst>
        </xdr:cNvPr>
        <xdr:cNvSpPr/>
      </xdr:nvSpPr>
      <xdr:spPr>
        <a:xfrm rot="16200000">
          <a:off x="18867796" y="3049233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42</xdr:col>
      <xdr:colOff>311752</xdr:colOff>
      <xdr:row>13</xdr:row>
      <xdr:rowOff>672</xdr:rowOff>
    </xdr:from>
    <xdr:to>
      <xdr:col>43</xdr:col>
      <xdr:colOff>11320</xdr:colOff>
      <xdr:row>14</xdr:row>
      <xdr:rowOff>36642</xdr:rowOff>
    </xdr:to>
    <xdr:sp macro="" textlink="">
      <xdr:nvSpPr>
        <xdr:cNvPr id="19" name="Pfeil: nach rechts 18">
          <a:extLst>
            <a:ext uri="{FF2B5EF4-FFF2-40B4-BE49-F238E27FC236}">
              <a16:creationId xmlns:a16="http://schemas.microsoft.com/office/drawing/2014/main" id="{B732BF27-2FC2-41A1-A387-F7279C188624}"/>
            </a:ext>
          </a:extLst>
        </xdr:cNvPr>
        <xdr:cNvSpPr/>
      </xdr:nvSpPr>
      <xdr:spPr>
        <a:xfrm rot="16200000">
          <a:off x="20184151" y="2816823"/>
          <a:ext cx="216945" cy="9009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45</xdr:col>
      <xdr:colOff>264798</xdr:colOff>
      <xdr:row>12</xdr:row>
      <xdr:rowOff>1344</xdr:rowOff>
    </xdr:from>
    <xdr:to>
      <xdr:col>45</xdr:col>
      <xdr:colOff>354891</xdr:colOff>
      <xdr:row>13</xdr:row>
      <xdr:rowOff>1119</xdr:rowOff>
    </xdr:to>
    <xdr:sp macro="" textlink="">
      <xdr:nvSpPr>
        <xdr:cNvPr id="20" name="Pfeil: nach rechts 19">
          <a:extLst>
            <a:ext uri="{FF2B5EF4-FFF2-40B4-BE49-F238E27FC236}">
              <a16:creationId xmlns:a16="http://schemas.microsoft.com/office/drawing/2014/main" id="{76546371-A9DB-40B8-866A-8160DF0A6D83}"/>
            </a:ext>
          </a:extLst>
        </xdr:cNvPr>
        <xdr:cNvSpPr/>
      </xdr:nvSpPr>
      <xdr:spPr>
        <a:xfrm rot="5400000">
          <a:off x="21317345" y="2608897"/>
          <a:ext cx="199800" cy="9009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45</xdr:col>
      <xdr:colOff>259083</xdr:colOff>
      <xdr:row>12</xdr:row>
      <xdr:rowOff>8964</xdr:rowOff>
    </xdr:from>
    <xdr:to>
      <xdr:col>46</xdr:col>
      <xdr:colOff>561</xdr:colOff>
      <xdr:row>13</xdr:row>
      <xdr:rowOff>10644</xdr:rowOff>
    </xdr:to>
    <xdr:sp macro="" textlink="">
      <xdr:nvSpPr>
        <xdr:cNvPr id="21" name="Pfeil: nach rechts 20">
          <a:extLst>
            <a:ext uri="{FF2B5EF4-FFF2-40B4-BE49-F238E27FC236}">
              <a16:creationId xmlns:a16="http://schemas.microsoft.com/office/drawing/2014/main" id="{AA725C10-6359-450F-B37D-60D9899FBF3A}"/>
            </a:ext>
          </a:extLst>
        </xdr:cNvPr>
        <xdr:cNvSpPr/>
      </xdr:nvSpPr>
      <xdr:spPr>
        <a:xfrm rot="5400000">
          <a:off x="21987904" y="2597468"/>
          <a:ext cx="201705" cy="13390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46</xdr:col>
      <xdr:colOff>281946</xdr:colOff>
      <xdr:row>12</xdr:row>
      <xdr:rowOff>191286</xdr:rowOff>
    </xdr:from>
    <xdr:to>
      <xdr:col>47</xdr:col>
      <xdr:colOff>10089</xdr:colOff>
      <xdr:row>13</xdr:row>
      <xdr:rowOff>173692</xdr:rowOff>
    </xdr:to>
    <xdr:sp macro="" textlink="">
      <xdr:nvSpPr>
        <xdr:cNvPr id="22" name="Pfeil: nach rechts 21">
          <a:extLst>
            <a:ext uri="{FF2B5EF4-FFF2-40B4-BE49-F238E27FC236}">
              <a16:creationId xmlns:a16="http://schemas.microsoft.com/office/drawing/2014/main" id="{8F3C2095-403B-47C4-9829-7D01654AC050}"/>
            </a:ext>
          </a:extLst>
        </xdr:cNvPr>
        <xdr:cNvSpPr/>
      </xdr:nvSpPr>
      <xdr:spPr>
        <a:xfrm rot="16200000">
          <a:off x="22409977" y="2774915"/>
          <a:ext cx="178621" cy="11676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47</xdr:col>
      <xdr:colOff>302901</xdr:colOff>
      <xdr:row>12</xdr:row>
      <xdr:rowOff>17931</xdr:rowOff>
    </xdr:from>
    <xdr:to>
      <xdr:col>48</xdr:col>
      <xdr:colOff>27234</xdr:colOff>
      <xdr:row>12</xdr:row>
      <xdr:rowOff>187027</xdr:rowOff>
    </xdr:to>
    <xdr:sp macro="" textlink="">
      <xdr:nvSpPr>
        <xdr:cNvPr id="23" name="Pfeil: nach rechts 22">
          <a:extLst>
            <a:ext uri="{FF2B5EF4-FFF2-40B4-BE49-F238E27FC236}">
              <a16:creationId xmlns:a16="http://schemas.microsoft.com/office/drawing/2014/main" id="{55FE8B12-4D37-4D88-8671-AD69F5BDA266}"/>
            </a:ext>
          </a:extLst>
        </xdr:cNvPr>
        <xdr:cNvSpPr/>
      </xdr:nvSpPr>
      <xdr:spPr>
        <a:xfrm rot="16200000">
          <a:off x="22164232" y="2597750"/>
          <a:ext cx="169096" cy="114858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48</xdr:col>
      <xdr:colOff>276228</xdr:colOff>
      <xdr:row>11</xdr:row>
      <xdr:rowOff>1344</xdr:rowOff>
    </xdr:from>
    <xdr:to>
      <xdr:col>49</xdr:col>
      <xdr:colOff>10086</xdr:colOff>
      <xdr:row>12</xdr:row>
      <xdr:rowOff>10644</xdr:rowOff>
    </xdr:to>
    <xdr:sp macro="" textlink="">
      <xdr:nvSpPr>
        <xdr:cNvPr id="24" name="Pfeil: nach rechts 23">
          <a:extLst>
            <a:ext uri="{FF2B5EF4-FFF2-40B4-BE49-F238E27FC236}">
              <a16:creationId xmlns:a16="http://schemas.microsoft.com/office/drawing/2014/main" id="{65929874-623C-410C-A6BE-F4AF9E7F2D98}"/>
            </a:ext>
          </a:extLst>
        </xdr:cNvPr>
        <xdr:cNvSpPr/>
      </xdr:nvSpPr>
      <xdr:spPr>
        <a:xfrm rot="5400000">
          <a:off x="22512732" y="2396490"/>
          <a:ext cx="209325" cy="12438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51</xdr:col>
      <xdr:colOff>304803</xdr:colOff>
      <xdr:row>11</xdr:row>
      <xdr:rowOff>182319</xdr:rowOff>
    </xdr:from>
    <xdr:to>
      <xdr:col>52</xdr:col>
      <xdr:colOff>38661</xdr:colOff>
      <xdr:row>12</xdr:row>
      <xdr:rowOff>191619</xdr:rowOff>
    </xdr:to>
    <xdr:sp macro="" textlink="">
      <xdr:nvSpPr>
        <xdr:cNvPr id="26" name="Pfeil: nach rechts 25">
          <a:extLst>
            <a:ext uri="{FF2B5EF4-FFF2-40B4-BE49-F238E27FC236}">
              <a16:creationId xmlns:a16="http://schemas.microsoft.com/office/drawing/2014/main" id="{688EE7AD-AC28-44AB-AF45-D5D9ED08AF43}"/>
            </a:ext>
          </a:extLst>
        </xdr:cNvPr>
        <xdr:cNvSpPr/>
      </xdr:nvSpPr>
      <xdr:spPr>
        <a:xfrm rot="5400000">
          <a:off x="23117569" y="2658428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56</xdr:col>
      <xdr:colOff>276228</xdr:colOff>
      <xdr:row>13</xdr:row>
      <xdr:rowOff>1345</xdr:rowOff>
    </xdr:from>
    <xdr:to>
      <xdr:col>57</xdr:col>
      <xdr:colOff>10086</xdr:colOff>
      <xdr:row>14</xdr:row>
      <xdr:rowOff>20170</xdr:rowOff>
    </xdr:to>
    <xdr:sp macro="" textlink="">
      <xdr:nvSpPr>
        <xdr:cNvPr id="25" name="Pfeil: nach rechts 24">
          <a:extLst>
            <a:ext uri="{FF2B5EF4-FFF2-40B4-BE49-F238E27FC236}">
              <a16:creationId xmlns:a16="http://schemas.microsoft.com/office/drawing/2014/main" id="{55DE1D01-4630-4D87-87C0-9576CBABEFAB}"/>
            </a:ext>
          </a:extLst>
        </xdr:cNvPr>
        <xdr:cNvSpPr/>
      </xdr:nvSpPr>
      <xdr:spPr>
        <a:xfrm rot="5400000">
          <a:off x="24993994" y="2877504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57</xdr:col>
      <xdr:colOff>274327</xdr:colOff>
      <xdr:row>13</xdr:row>
      <xdr:rowOff>189380</xdr:rowOff>
    </xdr:from>
    <xdr:to>
      <xdr:col>57</xdr:col>
      <xdr:colOff>379660</xdr:colOff>
      <xdr:row>14</xdr:row>
      <xdr:rowOff>167976</xdr:rowOff>
    </xdr:to>
    <xdr:sp macro="" textlink="">
      <xdr:nvSpPr>
        <xdr:cNvPr id="27" name="Pfeil: nach rechts 26">
          <a:extLst>
            <a:ext uri="{FF2B5EF4-FFF2-40B4-BE49-F238E27FC236}">
              <a16:creationId xmlns:a16="http://schemas.microsoft.com/office/drawing/2014/main" id="{0DBC0587-3ED3-4ABA-83C7-111AE1BC861B}"/>
            </a:ext>
          </a:extLst>
        </xdr:cNvPr>
        <xdr:cNvSpPr/>
      </xdr:nvSpPr>
      <xdr:spPr>
        <a:xfrm rot="16200000">
          <a:off x="25388446" y="3050186"/>
          <a:ext cx="169096" cy="10533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57</xdr:col>
      <xdr:colOff>276233</xdr:colOff>
      <xdr:row>14</xdr:row>
      <xdr:rowOff>10310</xdr:rowOff>
    </xdr:from>
    <xdr:to>
      <xdr:col>58</xdr:col>
      <xdr:colOff>9529</xdr:colOff>
      <xdr:row>15</xdr:row>
      <xdr:rowOff>19049</xdr:rowOff>
    </xdr:to>
    <xdr:sp macro="" textlink="">
      <xdr:nvSpPr>
        <xdr:cNvPr id="28" name="Pfeil: nach rechts 27">
          <a:extLst>
            <a:ext uri="{FF2B5EF4-FFF2-40B4-BE49-F238E27FC236}">
              <a16:creationId xmlns:a16="http://schemas.microsoft.com/office/drawing/2014/main" id="{A1466852-8C26-4699-9FD1-9F6FC83973F3}"/>
            </a:ext>
          </a:extLst>
        </xdr:cNvPr>
        <xdr:cNvSpPr/>
      </xdr:nvSpPr>
      <xdr:spPr>
        <a:xfrm rot="16200000">
          <a:off x="26017936" y="3072207"/>
          <a:ext cx="199239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58</xdr:col>
      <xdr:colOff>276235</xdr:colOff>
      <xdr:row>12</xdr:row>
      <xdr:rowOff>179855</xdr:rowOff>
    </xdr:from>
    <xdr:to>
      <xdr:col>59</xdr:col>
      <xdr:colOff>11436</xdr:colOff>
      <xdr:row>14</xdr:row>
      <xdr:rowOff>1904</xdr:rowOff>
    </xdr:to>
    <xdr:sp macro="" textlink="">
      <xdr:nvSpPr>
        <xdr:cNvPr id="29" name="Pfeil: nach rechts 28">
          <a:extLst>
            <a:ext uri="{FF2B5EF4-FFF2-40B4-BE49-F238E27FC236}">
              <a16:creationId xmlns:a16="http://schemas.microsoft.com/office/drawing/2014/main" id="{39B4AE55-454B-4A00-825B-9B14EA019E66}"/>
            </a:ext>
          </a:extLst>
        </xdr:cNvPr>
        <xdr:cNvSpPr/>
      </xdr:nvSpPr>
      <xdr:spPr>
        <a:xfrm rot="16200000">
          <a:off x="26431323" y="2771217"/>
          <a:ext cx="203049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61</xdr:col>
      <xdr:colOff>266703</xdr:colOff>
      <xdr:row>11</xdr:row>
      <xdr:rowOff>1346</xdr:rowOff>
    </xdr:from>
    <xdr:to>
      <xdr:col>62</xdr:col>
      <xdr:colOff>561</xdr:colOff>
      <xdr:row>12</xdr:row>
      <xdr:rowOff>10646</xdr:rowOff>
    </xdr:to>
    <xdr:sp macro="" textlink="">
      <xdr:nvSpPr>
        <xdr:cNvPr id="30" name="Pfeil: nach rechts 29">
          <a:extLst>
            <a:ext uri="{FF2B5EF4-FFF2-40B4-BE49-F238E27FC236}">
              <a16:creationId xmlns:a16="http://schemas.microsoft.com/office/drawing/2014/main" id="{3FD7DBFE-C8FA-4690-AE6D-06EA91141087}"/>
            </a:ext>
          </a:extLst>
        </xdr:cNvPr>
        <xdr:cNvSpPr/>
      </xdr:nvSpPr>
      <xdr:spPr>
        <a:xfrm rot="5400000">
          <a:off x="26889469" y="2477455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62</xdr:col>
      <xdr:colOff>257175</xdr:colOff>
      <xdr:row>11</xdr:row>
      <xdr:rowOff>180975</xdr:rowOff>
    </xdr:from>
    <xdr:to>
      <xdr:col>62</xdr:col>
      <xdr:colOff>382901</xdr:colOff>
      <xdr:row>12</xdr:row>
      <xdr:rowOff>182094</xdr:rowOff>
    </xdr:to>
    <xdr:sp macro="" textlink="">
      <xdr:nvSpPr>
        <xdr:cNvPr id="35" name="Pfeil: nach rechts 34">
          <a:extLst>
            <a:ext uri="{FF2B5EF4-FFF2-40B4-BE49-F238E27FC236}">
              <a16:creationId xmlns:a16="http://schemas.microsoft.com/office/drawing/2014/main" id="{A5C9DDDD-CC60-4122-A67C-B09A3B693C2C}"/>
            </a:ext>
          </a:extLst>
        </xdr:cNvPr>
        <xdr:cNvSpPr/>
      </xdr:nvSpPr>
      <xdr:spPr>
        <a:xfrm rot="16200000">
          <a:off x="10411216" y="2571359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63</xdr:col>
      <xdr:colOff>276228</xdr:colOff>
      <xdr:row>11</xdr:row>
      <xdr:rowOff>1347</xdr:rowOff>
    </xdr:from>
    <xdr:to>
      <xdr:col>64</xdr:col>
      <xdr:colOff>10086</xdr:colOff>
      <xdr:row>12</xdr:row>
      <xdr:rowOff>10647</xdr:rowOff>
    </xdr:to>
    <xdr:sp macro="" textlink="">
      <xdr:nvSpPr>
        <xdr:cNvPr id="33" name="Pfeil: nach rechts 32">
          <a:extLst>
            <a:ext uri="{FF2B5EF4-FFF2-40B4-BE49-F238E27FC236}">
              <a16:creationId xmlns:a16="http://schemas.microsoft.com/office/drawing/2014/main" id="{FFD3CD05-9F71-4CFC-8EE3-45A1475FD075}"/>
            </a:ext>
          </a:extLst>
        </xdr:cNvPr>
        <xdr:cNvSpPr/>
      </xdr:nvSpPr>
      <xdr:spPr>
        <a:xfrm rot="5400000">
          <a:off x="27660994" y="2477456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68</xdr:col>
      <xdr:colOff>266703</xdr:colOff>
      <xdr:row>12</xdr:row>
      <xdr:rowOff>191848</xdr:rowOff>
    </xdr:from>
    <xdr:to>
      <xdr:col>69</xdr:col>
      <xdr:colOff>561</xdr:colOff>
      <xdr:row>14</xdr:row>
      <xdr:rowOff>10648</xdr:rowOff>
    </xdr:to>
    <xdr:sp macro="" textlink="">
      <xdr:nvSpPr>
        <xdr:cNvPr id="34" name="Pfeil: nach rechts 33">
          <a:extLst>
            <a:ext uri="{FF2B5EF4-FFF2-40B4-BE49-F238E27FC236}">
              <a16:creationId xmlns:a16="http://schemas.microsoft.com/office/drawing/2014/main" id="{93D7C38A-6DC4-4A44-AAF9-6B4AB12EFAFF}"/>
            </a:ext>
          </a:extLst>
        </xdr:cNvPr>
        <xdr:cNvSpPr/>
      </xdr:nvSpPr>
      <xdr:spPr>
        <a:xfrm rot="5400000">
          <a:off x="29585044" y="2867982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67</xdr:col>
      <xdr:colOff>266703</xdr:colOff>
      <xdr:row>12</xdr:row>
      <xdr:rowOff>1348</xdr:rowOff>
    </xdr:from>
    <xdr:to>
      <xdr:col>68</xdr:col>
      <xdr:colOff>561</xdr:colOff>
      <xdr:row>13</xdr:row>
      <xdr:rowOff>10648</xdr:rowOff>
    </xdr:to>
    <xdr:sp macro="" textlink="">
      <xdr:nvSpPr>
        <xdr:cNvPr id="36" name="Pfeil: nach rechts 35">
          <a:extLst>
            <a:ext uri="{FF2B5EF4-FFF2-40B4-BE49-F238E27FC236}">
              <a16:creationId xmlns:a16="http://schemas.microsoft.com/office/drawing/2014/main" id="{1EB72403-4543-456A-A887-E1289421965D}"/>
            </a:ext>
          </a:extLst>
        </xdr:cNvPr>
        <xdr:cNvSpPr/>
      </xdr:nvSpPr>
      <xdr:spPr>
        <a:xfrm rot="5400000">
          <a:off x="29204044" y="2677482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72</xdr:col>
      <xdr:colOff>266700</xdr:colOff>
      <xdr:row>13</xdr:row>
      <xdr:rowOff>180976</xdr:rowOff>
    </xdr:from>
    <xdr:to>
      <xdr:col>73</xdr:col>
      <xdr:colOff>558</xdr:colOff>
      <xdr:row>15</xdr:row>
      <xdr:rowOff>9301</xdr:rowOff>
    </xdr:to>
    <xdr:sp macro="" textlink="">
      <xdr:nvSpPr>
        <xdr:cNvPr id="37" name="Pfeil: nach rechts 36">
          <a:extLst>
            <a:ext uri="{FF2B5EF4-FFF2-40B4-BE49-F238E27FC236}">
              <a16:creationId xmlns:a16="http://schemas.microsoft.com/office/drawing/2014/main" id="{01B24011-DB03-4998-8CD7-CE38D07D5F51}"/>
            </a:ext>
          </a:extLst>
        </xdr:cNvPr>
        <xdr:cNvSpPr/>
      </xdr:nvSpPr>
      <xdr:spPr>
        <a:xfrm rot="5400000">
          <a:off x="31109041" y="3057135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74</xdr:col>
      <xdr:colOff>272415</xdr:colOff>
      <xdr:row>14</xdr:row>
      <xdr:rowOff>171452</xdr:rowOff>
    </xdr:from>
    <xdr:to>
      <xdr:col>75</xdr:col>
      <xdr:colOff>8178</xdr:colOff>
      <xdr:row>16</xdr:row>
      <xdr:rowOff>7397</xdr:rowOff>
    </xdr:to>
    <xdr:sp macro="" textlink="">
      <xdr:nvSpPr>
        <xdr:cNvPr id="38" name="Pfeil: nach rechts 37">
          <a:extLst>
            <a:ext uri="{FF2B5EF4-FFF2-40B4-BE49-F238E27FC236}">
              <a16:creationId xmlns:a16="http://schemas.microsoft.com/office/drawing/2014/main" id="{9EE4D191-25C1-46A3-9E4C-A9700A8B8875}"/>
            </a:ext>
          </a:extLst>
        </xdr:cNvPr>
        <xdr:cNvSpPr/>
      </xdr:nvSpPr>
      <xdr:spPr>
        <a:xfrm rot="5400000">
          <a:off x="32707336" y="3140956"/>
          <a:ext cx="197895" cy="12628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60</xdr:col>
      <xdr:colOff>257185</xdr:colOff>
      <xdr:row>11</xdr:row>
      <xdr:rowOff>189380</xdr:rowOff>
    </xdr:from>
    <xdr:to>
      <xdr:col>61</xdr:col>
      <xdr:colOff>6</xdr:colOff>
      <xdr:row>12</xdr:row>
      <xdr:rowOff>192404</xdr:rowOff>
    </xdr:to>
    <xdr:sp macro="" textlink="">
      <xdr:nvSpPr>
        <xdr:cNvPr id="41" name="Pfeil: nach rechts 40">
          <a:extLst>
            <a:ext uri="{FF2B5EF4-FFF2-40B4-BE49-F238E27FC236}">
              <a16:creationId xmlns:a16="http://schemas.microsoft.com/office/drawing/2014/main" id="{86D40A39-C281-49FA-8856-4A928F6730D2}"/>
            </a:ext>
          </a:extLst>
        </xdr:cNvPr>
        <xdr:cNvSpPr/>
      </xdr:nvSpPr>
      <xdr:spPr>
        <a:xfrm rot="16200000">
          <a:off x="27197133" y="2576907"/>
          <a:ext cx="203049" cy="13334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77</xdr:col>
      <xdr:colOff>274320</xdr:colOff>
      <xdr:row>15</xdr:row>
      <xdr:rowOff>158117</xdr:rowOff>
    </xdr:from>
    <xdr:to>
      <xdr:col>78</xdr:col>
      <xdr:colOff>10083</xdr:colOff>
      <xdr:row>17</xdr:row>
      <xdr:rowOff>7397</xdr:rowOff>
    </xdr:to>
    <xdr:sp macro="" textlink="">
      <xdr:nvSpPr>
        <xdr:cNvPr id="39" name="Pfeil: nach rechts 38">
          <a:extLst>
            <a:ext uri="{FF2B5EF4-FFF2-40B4-BE49-F238E27FC236}">
              <a16:creationId xmlns:a16="http://schemas.microsoft.com/office/drawing/2014/main" id="{6EF64DFD-2E30-4975-9023-658FD773F1C4}"/>
            </a:ext>
          </a:extLst>
        </xdr:cNvPr>
        <xdr:cNvSpPr/>
      </xdr:nvSpPr>
      <xdr:spPr>
        <a:xfrm rot="5400000">
          <a:off x="33874149" y="3315263"/>
          <a:ext cx="211230" cy="12628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79</xdr:col>
      <xdr:colOff>247650</xdr:colOff>
      <xdr:row>17</xdr:row>
      <xdr:rowOff>0</xdr:rowOff>
    </xdr:from>
    <xdr:to>
      <xdr:col>79</xdr:col>
      <xdr:colOff>373376</xdr:colOff>
      <xdr:row>18</xdr:row>
      <xdr:rowOff>10644</xdr:rowOff>
    </xdr:to>
    <xdr:sp macro="" textlink="">
      <xdr:nvSpPr>
        <xdr:cNvPr id="52" name="Pfeil: nach rechts 51">
          <a:extLst>
            <a:ext uri="{FF2B5EF4-FFF2-40B4-BE49-F238E27FC236}">
              <a16:creationId xmlns:a16="http://schemas.microsoft.com/office/drawing/2014/main" id="{513B0B7C-126B-4B29-868C-6C2273017434}"/>
            </a:ext>
          </a:extLst>
        </xdr:cNvPr>
        <xdr:cNvSpPr/>
      </xdr:nvSpPr>
      <xdr:spPr>
        <a:xfrm rot="16200000">
          <a:off x="33766516" y="3628634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80</xdr:col>
      <xdr:colOff>276225</xdr:colOff>
      <xdr:row>15</xdr:row>
      <xdr:rowOff>171450</xdr:rowOff>
    </xdr:from>
    <xdr:to>
      <xdr:col>81</xdr:col>
      <xdr:colOff>20951</xdr:colOff>
      <xdr:row>16</xdr:row>
      <xdr:rowOff>182094</xdr:rowOff>
    </xdr:to>
    <xdr:sp macro="" textlink="">
      <xdr:nvSpPr>
        <xdr:cNvPr id="40" name="Pfeil: nach rechts 39">
          <a:extLst>
            <a:ext uri="{FF2B5EF4-FFF2-40B4-BE49-F238E27FC236}">
              <a16:creationId xmlns:a16="http://schemas.microsoft.com/office/drawing/2014/main" id="{561F1DF2-E99E-420E-A33C-E601501BC211}"/>
            </a:ext>
          </a:extLst>
        </xdr:cNvPr>
        <xdr:cNvSpPr/>
      </xdr:nvSpPr>
      <xdr:spPr>
        <a:xfrm rot="16200000">
          <a:off x="34176091" y="3419084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83</xdr:col>
      <xdr:colOff>255270</xdr:colOff>
      <xdr:row>14</xdr:row>
      <xdr:rowOff>158118</xdr:rowOff>
    </xdr:from>
    <xdr:to>
      <xdr:col>83</xdr:col>
      <xdr:colOff>372033</xdr:colOff>
      <xdr:row>16</xdr:row>
      <xdr:rowOff>7398</xdr:rowOff>
    </xdr:to>
    <xdr:sp macro="" textlink="">
      <xdr:nvSpPr>
        <xdr:cNvPr id="42" name="Pfeil: nach rechts 41">
          <a:extLst>
            <a:ext uri="{FF2B5EF4-FFF2-40B4-BE49-F238E27FC236}">
              <a16:creationId xmlns:a16="http://schemas.microsoft.com/office/drawing/2014/main" id="{F6833955-4B65-4682-B8C3-07220719FDD8}"/>
            </a:ext>
          </a:extLst>
        </xdr:cNvPr>
        <xdr:cNvSpPr/>
      </xdr:nvSpPr>
      <xdr:spPr>
        <a:xfrm rot="5400000">
          <a:off x="35279087" y="3234301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84</xdr:col>
      <xdr:colOff>264795</xdr:colOff>
      <xdr:row>15</xdr:row>
      <xdr:rowOff>177169</xdr:rowOff>
    </xdr:from>
    <xdr:to>
      <xdr:col>85</xdr:col>
      <xdr:colOff>558</xdr:colOff>
      <xdr:row>17</xdr:row>
      <xdr:rowOff>26449</xdr:rowOff>
    </xdr:to>
    <xdr:sp macro="" textlink="">
      <xdr:nvSpPr>
        <xdr:cNvPr id="43" name="Pfeil: nach rechts 42">
          <a:extLst>
            <a:ext uri="{FF2B5EF4-FFF2-40B4-BE49-F238E27FC236}">
              <a16:creationId xmlns:a16="http://schemas.microsoft.com/office/drawing/2014/main" id="{9C10A3B8-A959-408C-8C03-BF519F15B152}"/>
            </a:ext>
          </a:extLst>
        </xdr:cNvPr>
        <xdr:cNvSpPr/>
      </xdr:nvSpPr>
      <xdr:spPr>
        <a:xfrm rot="5400000">
          <a:off x="35669612" y="3443852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87</xdr:col>
      <xdr:colOff>245745</xdr:colOff>
      <xdr:row>16</xdr:row>
      <xdr:rowOff>158121</xdr:rowOff>
    </xdr:from>
    <xdr:to>
      <xdr:col>87</xdr:col>
      <xdr:colOff>362508</xdr:colOff>
      <xdr:row>18</xdr:row>
      <xdr:rowOff>7401</xdr:rowOff>
    </xdr:to>
    <xdr:sp macro="" textlink="">
      <xdr:nvSpPr>
        <xdr:cNvPr id="44" name="Pfeil: nach rechts 43">
          <a:extLst>
            <a:ext uri="{FF2B5EF4-FFF2-40B4-BE49-F238E27FC236}">
              <a16:creationId xmlns:a16="http://schemas.microsoft.com/office/drawing/2014/main" id="{BC1CED87-D8F5-4EA0-A0E5-3BE39FC8C040}"/>
            </a:ext>
          </a:extLst>
        </xdr:cNvPr>
        <xdr:cNvSpPr/>
      </xdr:nvSpPr>
      <xdr:spPr>
        <a:xfrm rot="5400000">
          <a:off x="36793562" y="3615304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89</xdr:col>
      <xdr:colOff>264795</xdr:colOff>
      <xdr:row>17</xdr:row>
      <xdr:rowOff>177172</xdr:rowOff>
    </xdr:from>
    <xdr:to>
      <xdr:col>90</xdr:col>
      <xdr:colOff>558</xdr:colOff>
      <xdr:row>19</xdr:row>
      <xdr:rowOff>26452</xdr:rowOff>
    </xdr:to>
    <xdr:sp macro="" textlink="">
      <xdr:nvSpPr>
        <xdr:cNvPr id="45" name="Pfeil: nach rechts 44">
          <a:extLst>
            <a:ext uri="{FF2B5EF4-FFF2-40B4-BE49-F238E27FC236}">
              <a16:creationId xmlns:a16="http://schemas.microsoft.com/office/drawing/2014/main" id="{6FFAC40A-3EC6-405D-BCC9-990F4C81EC1A}"/>
            </a:ext>
          </a:extLst>
        </xdr:cNvPr>
        <xdr:cNvSpPr/>
      </xdr:nvSpPr>
      <xdr:spPr>
        <a:xfrm rot="5400000">
          <a:off x="37574612" y="3824855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90</xdr:col>
      <xdr:colOff>264795</xdr:colOff>
      <xdr:row>18</xdr:row>
      <xdr:rowOff>167648</xdr:rowOff>
    </xdr:from>
    <xdr:to>
      <xdr:col>91</xdr:col>
      <xdr:colOff>558</xdr:colOff>
      <xdr:row>20</xdr:row>
      <xdr:rowOff>16928</xdr:rowOff>
    </xdr:to>
    <xdr:sp macro="" textlink="">
      <xdr:nvSpPr>
        <xdr:cNvPr id="46" name="Pfeil: nach rechts 45">
          <a:extLst>
            <a:ext uri="{FF2B5EF4-FFF2-40B4-BE49-F238E27FC236}">
              <a16:creationId xmlns:a16="http://schemas.microsoft.com/office/drawing/2014/main" id="{FFC54D26-5E62-4497-8EB2-1E7B96E336C1}"/>
            </a:ext>
          </a:extLst>
        </xdr:cNvPr>
        <xdr:cNvSpPr/>
      </xdr:nvSpPr>
      <xdr:spPr>
        <a:xfrm rot="5400000">
          <a:off x="37955612" y="4005831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91</xdr:col>
      <xdr:colOff>266700</xdr:colOff>
      <xdr:row>19</xdr:row>
      <xdr:rowOff>171450</xdr:rowOff>
    </xdr:from>
    <xdr:to>
      <xdr:col>92</xdr:col>
      <xdr:colOff>11426</xdr:colOff>
      <xdr:row>20</xdr:row>
      <xdr:rowOff>182094</xdr:rowOff>
    </xdr:to>
    <xdr:sp macro="" textlink="">
      <xdr:nvSpPr>
        <xdr:cNvPr id="47" name="Pfeil: nach rechts 46">
          <a:extLst>
            <a:ext uri="{FF2B5EF4-FFF2-40B4-BE49-F238E27FC236}">
              <a16:creationId xmlns:a16="http://schemas.microsoft.com/office/drawing/2014/main" id="{60AE5200-C97F-4E20-96CA-2999542EA098}"/>
            </a:ext>
          </a:extLst>
        </xdr:cNvPr>
        <xdr:cNvSpPr/>
      </xdr:nvSpPr>
      <xdr:spPr>
        <a:xfrm rot="16200000">
          <a:off x="38357566" y="4181084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92</xdr:col>
      <xdr:colOff>266700</xdr:colOff>
      <xdr:row>18</xdr:row>
      <xdr:rowOff>180975</xdr:rowOff>
    </xdr:from>
    <xdr:to>
      <xdr:col>93</xdr:col>
      <xdr:colOff>11426</xdr:colOff>
      <xdr:row>20</xdr:row>
      <xdr:rowOff>1119</xdr:rowOff>
    </xdr:to>
    <xdr:sp macro="" textlink="">
      <xdr:nvSpPr>
        <xdr:cNvPr id="48" name="Pfeil: nach rechts 47">
          <a:extLst>
            <a:ext uri="{FF2B5EF4-FFF2-40B4-BE49-F238E27FC236}">
              <a16:creationId xmlns:a16="http://schemas.microsoft.com/office/drawing/2014/main" id="{33DB9D58-9538-4AC4-967B-04A89FC1C173}"/>
            </a:ext>
          </a:extLst>
        </xdr:cNvPr>
        <xdr:cNvSpPr/>
      </xdr:nvSpPr>
      <xdr:spPr>
        <a:xfrm rot="16200000">
          <a:off x="8239516" y="4000109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93</xdr:col>
      <xdr:colOff>266700</xdr:colOff>
      <xdr:row>17</xdr:row>
      <xdr:rowOff>180975</xdr:rowOff>
    </xdr:from>
    <xdr:to>
      <xdr:col>94</xdr:col>
      <xdr:colOff>11426</xdr:colOff>
      <xdr:row>19</xdr:row>
      <xdr:rowOff>1119</xdr:rowOff>
    </xdr:to>
    <xdr:sp macro="" textlink="">
      <xdr:nvSpPr>
        <xdr:cNvPr id="49" name="Pfeil: nach rechts 48">
          <a:extLst>
            <a:ext uri="{FF2B5EF4-FFF2-40B4-BE49-F238E27FC236}">
              <a16:creationId xmlns:a16="http://schemas.microsoft.com/office/drawing/2014/main" id="{1AEC9F55-6225-4459-A6BD-EDF007F58AAF}"/>
            </a:ext>
          </a:extLst>
        </xdr:cNvPr>
        <xdr:cNvSpPr/>
      </xdr:nvSpPr>
      <xdr:spPr>
        <a:xfrm rot="16200000">
          <a:off x="8620516" y="3809609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167</xdr:col>
      <xdr:colOff>638175</xdr:colOff>
      <xdr:row>17</xdr:row>
      <xdr:rowOff>161925</xdr:rowOff>
    </xdr:from>
    <xdr:to>
      <xdr:col>168</xdr:col>
      <xdr:colOff>1901</xdr:colOff>
      <xdr:row>18</xdr:row>
      <xdr:rowOff>172569</xdr:rowOff>
    </xdr:to>
    <xdr:sp macro="" textlink="">
      <xdr:nvSpPr>
        <xdr:cNvPr id="50" name="Pfeil: nach rechts 49">
          <a:extLst>
            <a:ext uri="{FF2B5EF4-FFF2-40B4-BE49-F238E27FC236}">
              <a16:creationId xmlns:a16="http://schemas.microsoft.com/office/drawing/2014/main" id="{92D12553-D654-4427-A44C-88DED58465CD}"/>
            </a:ext>
          </a:extLst>
        </xdr:cNvPr>
        <xdr:cNvSpPr/>
      </xdr:nvSpPr>
      <xdr:spPr>
        <a:xfrm rot="16200000">
          <a:off x="39119566" y="3790559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97</xdr:col>
      <xdr:colOff>295275</xdr:colOff>
      <xdr:row>16</xdr:row>
      <xdr:rowOff>180975</xdr:rowOff>
    </xdr:from>
    <xdr:to>
      <xdr:col>98</xdr:col>
      <xdr:colOff>40001</xdr:colOff>
      <xdr:row>18</xdr:row>
      <xdr:rowOff>1119</xdr:rowOff>
    </xdr:to>
    <xdr:sp macro="" textlink="">
      <xdr:nvSpPr>
        <xdr:cNvPr id="51" name="Pfeil: nach rechts 50">
          <a:extLst>
            <a:ext uri="{FF2B5EF4-FFF2-40B4-BE49-F238E27FC236}">
              <a16:creationId xmlns:a16="http://schemas.microsoft.com/office/drawing/2014/main" id="{5A323AE5-8CD7-4B25-A6A9-2E4C68C9DF82}"/>
            </a:ext>
          </a:extLst>
        </xdr:cNvPr>
        <xdr:cNvSpPr/>
      </xdr:nvSpPr>
      <xdr:spPr>
        <a:xfrm rot="16200000">
          <a:off x="40672141" y="3619109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99</xdr:col>
      <xdr:colOff>276225</xdr:colOff>
      <xdr:row>15</xdr:row>
      <xdr:rowOff>171450</xdr:rowOff>
    </xdr:from>
    <xdr:to>
      <xdr:col>100</xdr:col>
      <xdr:colOff>20951</xdr:colOff>
      <xdr:row>16</xdr:row>
      <xdr:rowOff>182094</xdr:rowOff>
    </xdr:to>
    <xdr:sp macro="" textlink="">
      <xdr:nvSpPr>
        <xdr:cNvPr id="53" name="Pfeil: nach rechts 52">
          <a:extLst>
            <a:ext uri="{FF2B5EF4-FFF2-40B4-BE49-F238E27FC236}">
              <a16:creationId xmlns:a16="http://schemas.microsoft.com/office/drawing/2014/main" id="{D8E22186-A053-432A-BA87-2AEDC094F034}"/>
            </a:ext>
          </a:extLst>
        </xdr:cNvPr>
        <xdr:cNvSpPr/>
      </xdr:nvSpPr>
      <xdr:spPr>
        <a:xfrm rot="16200000">
          <a:off x="41415091" y="3419084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103</xdr:col>
      <xdr:colOff>255272</xdr:colOff>
      <xdr:row>14</xdr:row>
      <xdr:rowOff>167648</xdr:rowOff>
    </xdr:from>
    <xdr:to>
      <xdr:col>103</xdr:col>
      <xdr:colOff>372035</xdr:colOff>
      <xdr:row>16</xdr:row>
      <xdr:rowOff>16928</xdr:rowOff>
    </xdr:to>
    <xdr:sp macro="" textlink="">
      <xdr:nvSpPr>
        <xdr:cNvPr id="54" name="Pfeil: nach rechts 53">
          <a:extLst>
            <a:ext uri="{FF2B5EF4-FFF2-40B4-BE49-F238E27FC236}">
              <a16:creationId xmlns:a16="http://schemas.microsoft.com/office/drawing/2014/main" id="{A32361C6-4FDE-46A6-8D7B-F34DD492307F}"/>
            </a:ext>
          </a:extLst>
        </xdr:cNvPr>
        <xdr:cNvSpPr/>
      </xdr:nvSpPr>
      <xdr:spPr>
        <a:xfrm rot="5400000">
          <a:off x="42899089" y="3243831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105</xdr:col>
      <xdr:colOff>300081</xdr:colOff>
      <xdr:row>16</xdr:row>
      <xdr:rowOff>21539</xdr:rowOff>
    </xdr:from>
    <xdr:to>
      <xdr:col>106</xdr:col>
      <xdr:colOff>44727</xdr:colOff>
      <xdr:row>17</xdr:row>
      <xdr:rowOff>19882</xdr:rowOff>
    </xdr:to>
    <xdr:sp macro="" textlink="">
      <xdr:nvSpPr>
        <xdr:cNvPr id="55" name="Pfeil: nach rechts 54">
          <a:extLst>
            <a:ext uri="{FF2B5EF4-FFF2-40B4-BE49-F238E27FC236}">
              <a16:creationId xmlns:a16="http://schemas.microsoft.com/office/drawing/2014/main" id="{1E840F1A-B0EA-4DCF-A9B7-2A1069CF46F9}"/>
            </a:ext>
          </a:extLst>
        </xdr:cNvPr>
        <xdr:cNvSpPr/>
      </xdr:nvSpPr>
      <xdr:spPr>
        <a:xfrm rot="5400000">
          <a:off x="47093382" y="3396413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109</xdr:col>
      <xdr:colOff>276225</xdr:colOff>
      <xdr:row>16</xdr:row>
      <xdr:rowOff>171450</xdr:rowOff>
    </xdr:from>
    <xdr:to>
      <xdr:col>110</xdr:col>
      <xdr:colOff>20951</xdr:colOff>
      <xdr:row>17</xdr:row>
      <xdr:rowOff>182094</xdr:rowOff>
    </xdr:to>
    <xdr:sp macro="" textlink="">
      <xdr:nvSpPr>
        <xdr:cNvPr id="56" name="Pfeil: nach rechts 55">
          <a:extLst>
            <a:ext uri="{FF2B5EF4-FFF2-40B4-BE49-F238E27FC236}">
              <a16:creationId xmlns:a16="http://schemas.microsoft.com/office/drawing/2014/main" id="{33C60BEC-0D8E-487F-9E05-F4DC819EA1AD}"/>
            </a:ext>
          </a:extLst>
        </xdr:cNvPr>
        <xdr:cNvSpPr/>
      </xdr:nvSpPr>
      <xdr:spPr>
        <a:xfrm rot="16200000">
          <a:off x="45225091" y="3609584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110</xdr:col>
      <xdr:colOff>276225</xdr:colOff>
      <xdr:row>16</xdr:row>
      <xdr:rowOff>0</xdr:rowOff>
    </xdr:from>
    <xdr:to>
      <xdr:col>111</xdr:col>
      <xdr:colOff>20951</xdr:colOff>
      <xdr:row>17</xdr:row>
      <xdr:rowOff>10644</xdr:rowOff>
    </xdr:to>
    <xdr:sp macro="" textlink="">
      <xdr:nvSpPr>
        <xdr:cNvPr id="57" name="Pfeil: nach rechts 56">
          <a:extLst>
            <a:ext uri="{FF2B5EF4-FFF2-40B4-BE49-F238E27FC236}">
              <a16:creationId xmlns:a16="http://schemas.microsoft.com/office/drawing/2014/main" id="{8D873E0F-E098-4391-9E62-D32F847CCA2F}"/>
            </a:ext>
          </a:extLst>
        </xdr:cNvPr>
        <xdr:cNvSpPr/>
      </xdr:nvSpPr>
      <xdr:spPr>
        <a:xfrm rot="16200000">
          <a:off x="45606091" y="3438134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112</xdr:col>
      <xdr:colOff>247650</xdr:colOff>
      <xdr:row>14</xdr:row>
      <xdr:rowOff>171450</xdr:rowOff>
    </xdr:from>
    <xdr:to>
      <xdr:col>112</xdr:col>
      <xdr:colOff>373376</xdr:colOff>
      <xdr:row>15</xdr:row>
      <xdr:rowOff>182094</xdr:rowOff>
    </xdr:to>
    <xdr:sp macro="" textlink="">
      <xdr:nvSpPr>
        <xdr:cNvPr id="58" name="Pfeil: nach rechts 57">
          <a:extLst>
            <a:ext uri="{FF2B5EF4-FFF2-40B4-BE49-F238E27FC236}">
              <a16:creationId xmlns:a16="http://schemas.microsoft.com/office/drawing/2014/main" id="{4AAEBA4D-D28E-41DD-AEB3-2B6C63785CA8}"/>
            </a:ext>
          </a:extLst>
        </xdr:cNvPr>
        <xdr:cNvSpPr/>
      </xdr:nvSpPr>
      <xdr:spPr>
        <a:xfrm rot="16200000">
          <a:off x="46339516" y="3228584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113</xdr:col>
      <xdr:colOff>275159</xdr:colOff>
      <xdr:row>13</xdr:row>
      <xdr:rowOff>178446</xdr:rowOff>
    </xdr:from>
    <xdr:to>
      <xdr:col>114</xdr:col>
      <xdr:colOff>8455</xdr:colOff>
      <xdr:row>14</xdr:row>
      <xdr:rowOff>189090</xdr:rowOff>
    </xdr:to>
    <xdr:sp macro="" textlink="">
      <xdr:nvSpPr>
        <xdr:cNvPr id="59" name="Pfeil: nach rechts 58">
          <a:extLst>
            <a:ext uri="{FF2B5EF4-FFF2-40B4-BE49-F238E27FC236}">
              <a16:creationId xmlns:a16="http://schemas.microsoft.com/office/drawing/2014/main" id="{58496F44-BDBD-4CBE-AAEB-411E96C45D02}"/>
            </a:ext>
          </a:extLst>
        </xdr:cNvPr>
        <xdr:cNvSpPr/>
      </xdr:nvSpPr>
      <xdr:spPr>
        <a:xfrm rot="16200000">
          <a:off x="50104635" y="2993645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115</xdr:col>
      <xdr:colOff>275159</xdr:colOff>
      <xdr:row>12</xdr:row>
      <xdr:rowOff>187971</xdr:rowOff>
    </xdr:from>
    <xdr:to>
      <xdr:col>116</xdr:col>
      <xdr:colOff>8455</xdr:colOff>
      <xdr:row>13</xdr:row>
      <xdr:rowOff>189090</xdr:rowOff>
    </xdr:to>
    <xdr:sp macro="" textlink="">
      <xdr:nvSpPr>
        <xdr:cNvPr id="60" name="Pfeil: nach rechts 59">
          <a:extLst>
            <a:ext uri="{FF2B5EF4-FFF2-40B4-BE49-F238E27FC236}">
              <a16:creationId xmlns:a16="http://schemas.microsoft.com/office/drawing/2014/main" id="{04A1EAA6-F0EF-45AD-B496-13B1902BAF55}"/>
            </a:ext>
          </a:extLst>
        </xdr:cNvPr>
        <xdr:cNvSpPr/>
      </xdr:nvSpPr>
      <xdr:spPr>
        <a:xfrm rot="16200000">
          <a:off x="47504310" y="2860295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116</xdr:col>
      <xdr:colOff>256109</xdr:colOff>
      <xdr:row>12</xdr:row>
      <xdr:rowOff>6996</xdr:rowOff>
    </xdr:from>
    <xdr:to>
      <xdr:col>116</xdr:col>
      <xdr:colOff>370405</xdr:colOff>
      <xdr:row>13</xdr:row>
      <xdr:rowOff>8115</xdr:rowOff>
    </xdr:to>
    <xdr:sp macro="" textlink="">
      <xdr:nvSpPr>
        <xdr:cNvPr id="61" name="Pfeil: nach rechts 60">
          <a:extLst>
            <a:ext uri="{FF2B5EF4-FFF2-40B4-BE49-F238E27FC236}">
              <a16:creationId xmlns:a16="http://schemas.microsoft.com/office/drawing/2014/main" id="{0EB7B197-0516-4F1D-AC29-2DE385FB0FBF}"/>
            </a:ext>
          </a:extLst>
        </xdr:cNvPr>
        <xdr:cNvSpPr/>
      </xdr:nvSpPr>
      <xdr:spPr>
        <a:xfrm rot="16200000">
          <a:off x="9366210" y="2679320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117</xdr:col>
      <xdr:colOff>271506</xdr:colOff>
      <xdr:row>11</xdr:row>
      <xdr:rowOff>21540</xdr:rowOff>
    </xdr:from>
    <xdr:to>
      <xdr:col>118</xdr:col>
      <xdr:colOff>16152</xdr:colOff>
      <xdr:row>12</xdr:row>
      <xdr:rowOff>10358</xdr:rowOff>
    </xdr:to>
    <xdr:sp macro="" textlink="">
      <xdr:nvSpPr>
        <xdr:cNvPr id="62" name="Pfeil: nach rechts 61">
          <a:extLst>
            <a:ext uri="{FF2B5EF4-FFF2-40B4-BE49-F238E27FC236}">
              <a16:creationId xmlns:a16="http://schemas.microsoft.com/office/drawing/2014/main" id="{A42A4941-D174-41C9-B978-677C4FC11494}"/>
            </a:ext>
          </a:extLst>
        </xdr:cNvPr>
        <xdr:cNvSpPr/>
      </xdr:nvSpPr>
      <xdr:spPr>
        <a:xfrm rot="5400000">
          <a:off x="48274482" y="2482014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180</xdr:col>
      <xdr:colOff>618059</xdr:colOff>
      <xdr:row>11</xdr:row>
      <xdr:rowOff>197496</xdr:rowOff>
    </xdr:from>
    <xdr:to>
      <xdr:col>180</xdr:col>
      <xdr:colOff>732355</xdr:colOff>
      <xdr:row>12</xdr:row>
      <xdr:rowOff>198615</xdr:rowOff>
    </xdr:to>
    <xdr:sp macro="" textlink="">
      <xdr:nvSpPr>
        <xdr:cNvPr id="63" name="Pfeil: nach rechts 62">
          <a:extLst>
            <a:ext uri="{FF2B5EF4-FFF2-40B4-BE49-F238E27FC236}">
              <a16:creationId xmlns:a16="http://schemas.microsoft.com/office/drawing/2014/main" id="{A8C22FB0-DC46-4E46-8E36-CDD6A8DA4563}"/>
            </a:ext>
          </a:extLst>
        </xdr:cNvPr>
        <xdr:cNvSpPr/>
      </xdr:nvSpPr>
      <xdr:spPr>
        <a:xfrm rot="16200000">
          <a:off x="47875785" y="2669795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181</xdr:col>
      <xdr:colOff>8459</xdr:colOff>
      <xdr:row>12</xdr:row>
      <xdr:rowOff>149871</xdr:rowOff>
    </xdr:from>
    <xdr:to>
      <xdr:col>181</xdr:col>
      <xdr:colOff>122755</xdr:colOff>
      <xdr:row>13</xdr:row>
      <xdr:rowOff>150990</xdr:rowOff>
    </xdr:to>
    <xdr:sp macro="" textlink="">
      <xdr:nvSpPr>
        <xdr:cNvPr id="64" name="Pfeil: nach rechts 63">
          <a:extLst>
            <a:ext uri="{FF2B5EF4-FFF2-40B4-BE49-F238E27FC236}">
              <a16:creationId xmlns:a16="http://schemas.microsoft.com/office/drawing/2014/main" id="{B789D28D-A607-4C9E-A7B7-03B00A3BAC57}"/>
            </a:ext>
          </a:extLst>
        </xdr:cNvPr>
        <xdr:cNvSpPr/>
      </xdr:nvSpPr>
      <xdr:spPr>
        <a:xfrm rot="16200000">
          <a:off x="48028185" y="2822195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118</xdr:col>
      <xdr:colOff>256109</xdr:colOff>
      <xdr:row>11</xdr:row>
      <xdr:rowOff>187971</xdr:rowOff>
    </xdr:from>
    <xdr:to>
      <xdr:col>118</xdr:col>
      <xdr:colOff>370405</xdr:colOff>
      <xdr:row>12</xdr:row>
      <xdr:rowOff>189090</xdr:rowOff>
    </xdr:to>
    <xdr:sp macro="" textlink="">
      <xdr:nvSpPr>
        <xdr:cNvPr id="65" name="Pfeil: nach rechts 64">
          <a:extLst>
            <a:ext uri="{FF2B5EF4-FFF2-40B4-BE49-F238E27FC236}">
              <a16:creationId xmlns:a16="http://schemas.microsoft.com/office/drawing/2014/main" id="{64FD1D70-90C5-409E-A6E0-3C87501F500A}"/>
            </a:ext>
          </a:extLst>
        </xdr:cNvPr>
        <xdr:cNvSpPr/>
      </xdr:nvSpPr>
      <xdr:spPr>
        <a:xfrm rot="16200000">
          <a:off x="10128210" y="2660270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120</xdr:col>
      <xdr:colOff>261981</xdr:colOff>
      <xdr:row>11</xdr:row>
      <xdr:rowOff>31067</xdr:rowOff>
    </xdr:from>
    <xdr:to>
      <xdr:col>121</xdr:col>
      <xdr:colOff>6627</xdr:colOff>
      <xdr:row>12</xdr:row>
      <xdr:rowOff>19885</xdr:rowOff>
    </xdr:to>
    <xdr:sp macro="" textlink="">
      <xdr:nvSpPr>
        <xdr:cNvPr id="66" name="Pfeil: nach rechts 65">
          <a:extLst>
            <a:ext uri="{FF2B5EF4-FFF2-40B4-BE49-F238E27FC236}">
              <a16:creationId xmlns:a16="http://schemas.microsoft.com/office/drawing/2014/main" id="{6A98CE6E-A20D-4C7C-A59B-655EB3F31E0B}"/>
            </a:ext>
          </a:extLst>
        </xdr:cNvPr>
        <xdr:cNvSpPr/>
      </xdr:nvSpPr>
      <xdr:spPr>
        <a:xfrm rot="5400000">
          <a:off x="9012432" y="2491541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185</xdr:col>
      <xdr:colOff>252456</xdr:colOff>
      <xdr:row>11</xdr:row>
      <xdr:rowOff>2491</xdr:rowOff>
    </xdr:from>
    <xdr:to>
      <xdr:col>185</xdr:col>
      <xdr:colOff>378102</xdr:colOff>
      <xdr:row>11</xdr:row>
      <xdr:rowOff>191334</xdr:rowOff>
    </xdr:to>
    <xdr:sp macro="" textlink="">
      <xdr:nvSpPr>
        <xdr:cNvPr id="67" name="Pfeil: nach rechts 66">
          <a:extLst>
            <a:ext uri="{FF2B5EF4-FFF2-40B4-BE49-F238E27FC236}">
              <a16:creationId xmlns:a16="http://schemas.microsoft.com/office/drawing/2014/main" id="{7DD3FD9D-9941-45E6-B656-200ECB093CC6}"/>
            </a:ext>
          </a:extLst>
        </xdr:cNvPr>
        <xdr:cNvSpPr/>
      </xdr:nvSpPr>
      <xdr:spPr>
        <a:xfrm rot="5400000">
          <a:off x="49427007" y="2462965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185</xdr:col>
      <xdr:colOff>404856</xdr:colOff>
      <xdr:row>11</xdr:row>
      <xdr:rowOff>154891</xdr:rowOff>
    </xdr:from>
    <xdr:to>
      <xdr:col>185</xdr:col>
      <xdr:colOff>530502</xdr:colOff>
      <xdr:row>12</xdr:row>
      <xdr:rowOff>143709</xdr:rowOff>
    </xdr:to>
    <xdr:sp macro="" textlink="">
      <xdr:nvSpPr>
        <xdr:cNvPr id="68" name="Pfeil: nach rechts 67">
          <a:extLst>
            <a:ext uri="{FF2B5EF4-FFF2-40B4-BE49-F238E27FC236}">
              <a16:creationId xmlns:a16="http://schemas.microsoft.com/office/drawing/2014/main" id="{BA2B7375-2278-48AD-8F1A-7F905CDE3CA2}"/>
            </a:ext>
          </a:extLst>
        </xdr:cNvPr>
        <xdr:cNvSpPr/>
      </xdr:nvSpPr>
      <xdr:spPr>
        <a:xfrm rot="5400000">
          <a:off x="49579407" y="2615365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185</xdr:col>
      <xdr:colOff>557256</xdr:colOff>
      <xdr:row>12</xdr:row>
      <xdr:rowOff>107266</xdr:rowOff>
    </xdr:from>
    <xdr:to>
      <xdr:col>185</xdr:col>
      <xdr:colOff>682902</xdr:colOff>
      <xdr:row>13</xdr:row>
      <xdr:rowOff>96084</xdr:rowOff>
    </xdr:to>
    <xdr:sp macro="" textlink="">
      <xdr:nvSpPr>
        <xdr:cNvPr id="69" name="Pfeil: nach rechts 68">
          <a:extLst>
            <a:ext uri="{FF2B5EF4-FFF2-40B4-BE49-F238E27FC236}">
              <a16:creationId xmlns:a16="http://schemas.microsoft.com/office/drawing/2014/main" id="{1BCF0106-E816-478E-99C7-F9E09CDFF21C}"/>
            </a:ext>
          </a:extLst>
        </xdr:cNvPr>
        <xdr:cNvSpPr/>
      </xdr:nvSpPr>
      <xdr:spPr>
        <a:xfrm rot="5400000">
          <a:off x="49731807" y="2767765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185</xdr:col>
      <xdr:colOff>709656</xdr:colOff>
      <xdr:row>13</xdr:row>
      <xdr:rowOff>59641</xdr:rowOff>
    </xdr:from>
    <xdr:to>
      <xdr:col>186</xdr:col>
      <xdr:colOff>73302</xdr:colOff>
      <xdr:row>14</xdr:row>
      <xdr:rowOff>57984</xdr:rowOff>
    </xdr:to>
    <xdr:sp macro="" textlink="">
      <xdr:nvSpPr>
        <xdr:cNvPr id="70" name="Pfeil: nach rechts 69">
          <a:extLst>
            <a:ext uri="{FF2B5EF4-FFF2-40B4-BE49-F238E27FC236}">
              <a16:creationId xmlns:a16="http://schemas.microsoft.com/office/drawing/2014/main" id="{FD0CE2DA-8845-472A-B186-F32EE96CB2FE}"/>
            </a:ext>
          </a:extLst>
        </xdr:cNvPr>
        <xdr:cNvSpPr/>
      </xdr:nvSpPr>
      <xdr:spPr>
        <a:xfrm rot="5400000">
          <a:off x="49884207" y="2920165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121</xdr:col>
      <xdr:colOff>261981</xdr:colOff>
      <xdr:row>11</xdr:row>
      <xdr:rowOff>192992</xdr:rowOff>
    </xdr:from>
    <xdr:to>
      <xdr:col>122</xdr:col>
      <xdr:colOff>6627</xdr:colOff>
      <xdr:row>12</xdr:row>
      <xdr:rowOff>181810</xdr:rowOff>
    </xdr:to>
    <xdr:sp macro="" textlink="">
      <xdr:nvSpPr>
        <xdr:cNvPr id="71" name="Pfeil: nach rechts 70">
          <a:extLst>
            <a:ext uri="{FF2B5EF4-FFF2-40B4-BE49-F238E27FC236}">
              <a16:creationId xmlns:a16="http://schemas.microsoft.com/office/drawing/2014/main" id="{29F6036F-F048-41DC-8572-BB1389A9A84E}"/>
            </a:ext>
          </a:extLst>
        </xdr:cNvPr>
        <xdr:cNvSpPr/>
      </xdr:nvSpPr>
      <xdr:spPr>
        <a:xfrm rot="5400000">
          <a:off x="9393432" y="2653466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123</xdr:col>
      <xdr:colOff>250551</xdr:colOff>
      <xdr:row>13</xdr:row>
      <xdr:rowOff>21542</xdr:rowOff>
    </xdr:from>
    <xdr:to>
      <xdr:col>123</xdr:col>
      <xdr:colOff>399057</xdr:colOff>
      <xdr:row>14</xdr:row>
      <xdr:rowOff>27505</xdr:rowOff>
    </xdr:to>
    <xdr:sp macro="" textlink="">
      <xdr:nvSpPr>
        <xdr:cNvPr id="72" name="Pfeil: nach rechts 71">
          <a:extLst>
            <a:ext uri="{FF2B5EF4-FFF2-40B4-BE49-F238E27FC236}">
              <a16:creationId xmlns:a16="http://schemas.microsoft.com/office/drawing/2014/main" id="{7F9A867D-E2EC-4413-AF75-716905542966}"/>
            </a:ext>
          </a:extLst>
        </xdr:cNvPr>
        <xdr:cNvSpPr/>
      </xdr:nvSpPr>
      <xdr:spPr>
        <a:xfrm rot="5400000">
          <a:off x="51856835" y="2793483"/>
          <a:ext cx="186938" cy="14850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125</xdr:col>
      <xdr:colOff>303734</xdr:colOff>
      <xdr:row>13</xdr:row>
      <xdr:rowOff>187971</xdr:rowOff>
    </xdr:from>
    <xdr:to>
      <xdr:col>126</xdr:col>
      <xdr:colOff>27505</xdr:colOff>
      <xdr:row>15</xdr:row>
      <xdr:rowOff>8115</xdr:rowOff>
    </xdr:to>
    <xdr:sp macro="" textlink="">
      <xdr:nvSpPr>
        <xdr:cNvPr id="73" name="Pfeil: nach rechts 72">
          <a:extLst>
            <a:ext uri="{FF2B5EF4-FFF2-40B4-BE49-F238E27FC236}">
              <a16:creationId xmlns:a16="http://schemas.microsoft.com/office/drawing/2014/main" id="{00F9ECAE-0261-46C6-BA99-52A213B12D93}"/>
            </a:ext>
          </a:extLst>
        </xdr:cNvPr>
        <xdr:cNvSpPr/>
      </xdr:nvSpPr>
      <xdr:spPr>
        <a:xfrm rot="16200000">
          <a:off x="51380985" y="3060320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126</xdr:col>
      <xdr:colOff>241026</xdr:colOff>
      <xdr:row>12</xdr:row>
      <xdr:rowOff>192992</xdr:rowOff>
    </xdr:from>
    <xdr:to>
      <xdr:col>126</xdr:col>
      <xdr:colOff>380007</xdr:colOff>
      <xdr:row>13</xdr:row>
      <xdr:rowOff>189430</xdr:rowOff>
    </xdr:to>
    <xdr:sp macro="" textlink="">
      <xdr:nvSpPr>
        <xdr:cNvPr id="74" name="Pfeil: nach rechts 73">
          <a:extLst>
            <a:ext uri="{FF2B5EF4-FFF2-40B4-BE49-F238E27FC236}">
              <a16:creationId xmlns:a16="http://schemas.microsoft.com/office/drawing/2014/main" id="{B1120018-10E1-4DE7-B981-4E65B6E5ADFB}"/>
            </a:ext>
          </a:extLst>
        </xdr:cNvPr>
        <xdr:cNvSpPr/>
      </xdr:nvSpPr>
      <xdr:spPr>
        <a:xfrm rot="5400000">
          <a:off x="51723485" y="2850633"/>
          <a:ext cx="196463" cy="13898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128</xdr:col>
      <xdr:colOff>279126</xdr:colOff>
      <xdr:row>14</xdr:row>
      <xdr:rowOff>2492</xdr:rowOff>
    </xdr:from>
    <xdr:to>
      <xdr:col>129</xdr:col>
      <xdr:colOff>27582</xdr:colOff>
      <xdr:row>15</xdr:row>
      <xdr:rowOff>8455</xdr:rowOff>
    </xdr:to>
    <xdr:sp macro="" textlink="">
      <xdr:nvSpPr>
        <xdr:cNvPr id="75" name="Pfeil: nach rechts 74">
          <a:extLst>
            <a:ext uri="{FF2B5EF4-FFF2-40B4-BE49-F238E27FC236}">
              <a16:creationId xmlns:a16="http://schemas.microsoft.com/office/drawing/2014/main" id="{B912E478-AC44-477B-A0E6-F4879D0E737E}"/>
            </a:ext>
          </a:extLst>
        </xdr:cNvPr>
        <xdr:cNvSpPr/>
      </xdr:nvSpPr>
      <xdr:spPr>
        <a:xfrm rot="5400000">
          <a:off x="52542635" y="3050658"/>
          <a:ext cx="196463" cy="13898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129</xdr:col>
      <xdr:colOff>288651</xdr:colOff>
      <xdr:row>15</xdr:row>
      <xdr:rowOff>2492</xdr:rowOff>
    </xdr:from>
    <xdr:to>
      <xdr:col>130</xdr:col>
      <xdr:colOff>37107</xdr:colOff>
      <xdr:row>16</xdr:row>
      <xdr:rowOff>8455</xdr:rowOff>
    </xdr:to>
    <xdr:sp macro="" textlink="">
      <xdr:nvSpPr>
        <xdr:cNvPr id="76" name="Pfeil: nach rechts 75">
          <a:extLst>
            <a:ext uri="{FF2B5EF4-FFF2-40B4-BE49-F238E27FC236}">
              <a16:creationId xmlns:a16="http://schemas.microsoft.com/office/drawing/2014/main" id="{13A1EA9E-6171-4E19-A872-3D126E9CCE2C}"/>
            </a:ext>
          </a:extLst>
        </xdr:cNvPr>
        <xdr:cNvSpPr/>
      </xdr:nvSpPr>
      <xdr:spPr>
        <a:xfrm rot="5400000">
          <a:off x="52942685" y="3241158"/>
          <a:ext cx="196463" cy="13898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</xdr:col>
      <xdr:colOff>313259</xdr:colOff>
      <xdr:row>13</xdr:row>
      <xdr:rowOff>178446</xdr:rowOff>
    </xdr:from>
    <xdr:to>
      <xdr:col>19</xdr:col>
      <xdr:colOff>46555</xdr:colOff>
      <xdr:row>14</xdr:row>
      <xdr:rowOff>189090</xdr:rowOff>
    </xdr:to>
    <xdr:sp macro="" textlink="">
      <xdr:nvSpPr>
        <xdr:cNvPr id="77" name="Pfeil: nach rechts 76">
          <a:extLst>
            <a:ext uri="{FF2B5EF4-FFF2-40B4-BE49-F238E27FC236}">
              <a16:creationId xmlns:a16="http://schemas.microsoft.com/office/drawing/2014/main" id="{3B2780BF-0CC5-4243-AAAB-6329407924EA}"/>
            </a:ext>
          </a:extLst>
        </xdr:cNvPr>
        <xdr:cNvSpPr/>
      </xdr:nvSpPr>
      <xdr:spPr>
        <a:xfrm rot="16200000">
          <a:off x="10566360" y="3050795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19</xdr:col>
      <xdr:colOff>84659</xdr:colOff>
      <xdr:row>14</xdr:row>
      <xdr:rowOff>140346</xdr:rowOff>
    </xdr:from>
    <xdr:to>
      <xdr:col>19</xdr:col>
      <xdr:colOff>198955</xdr:colOff>
      <xdr:row>15</xdr:row>
      <xdr:rowOff>150990</xdr:rowOff>
    </xdr:to>
    <xdr:sp macro="" textlink="">
      <xdr:nvSpPr>
        <xdr:cNvPr id="78" name="Pfeil: nach rechts 77">
          <a:extLst>
            <a:ext uri="{FF2B5EF4-FFF2-40B4-BE49-F238E27FC236}">
              <a16:creationId xmlns:a16="http://schemas.microsoft.com/office/drawing/2014/main" id="{29280ACD-B8A8-4BD3-A7A7-BDEC772D5342}"/>
            </a:ext>
          </a:extLst>
        </xdr:cNvPr>
        <xdr:cNvSpPr/>
      </xdr:nvSpPr>
      <xdr:spPr>
        <a:xfrm rot="16200000">
          <a:off x="10718760" y="3203195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19</xdr:col>
      <xdr:colOff>237059</xdr:colOff>
      <xdr:row>15</xdr:row>
      <xdr:rowOff>102246</xdr:rowOff>
    </xdr:from>
    <xdr:to>
      <xdr:col>19</xdr:col>
      <xdr:colOff>351355</xdr:colOff>
      <xdr:row>16</xdr:row>
      <xdr:rowOff>112890</xdr:rowOff>
    </xdr:to>
    <xdr:sp macro="" textlink="">
      <xdr:nvSpPr>
        <xdr:cNvPr id="79" name="Pfeil: nach rechts 78">
          <a:extLst>
            <a:ext uri="{FF2B5EF4-FFF2-40B4-BE49-F238E27FC236}">
              <a16:creationId xmlns:a16="http://schemas.microsoft.com/office/drawing/2014/main" id="{0407B014-1BD9-4CAF-A05E-9C6579D66289}"/>
            </a:ext>
          </a:extLst>
        </xdr:cNvPr>
        <xdr:cNvSpPr/>
      </xdr:nvSpPr>
      <xdr:spPr>
        <a:xfrm rot="16200000">
          <a:off x="10871160" y="3355595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131</xdr:col>
      <xdr:colOff>246584</xdr:colOff>
      <xdr:row>15</xdr:row>
      <xdr:rowOff>178446</xdr:rowOff>
    </xdr:from>
    <xdr:to>
      <xdr:col>131</xdr:col>
      <xdr:colOff>360880</xdr:colOff>
      <xdr:row>16</xdr:row>
      <xdr:rowOff>189090</xdr:rowOff>
    </xdr:to>
    <xdr:sp macro="" textlink="">
      <xdr:nvSpPr>
        <xdr:cNvPr id="80" name="Pfeil: nach rechts 79">
          <a:extLst>
            <a:ext uri="{FF2B5EF4-FFF2-40B4-BE49-F238E27FC236}">
              <a16:creationId xmlns:a16="http://schemas.microsoft.com/office/drawing/2014/main" id="{D0DB56F9-62E6-4567-891A-045DEE966011}"/>
            </a:ext>
          </a:extLst>
        </xdr:cNvPr>
        <xdr:cNvSpPr/>
      </xdr:nvSpPr>
      <xdr:spPr>
        <a:xfrm rot="16200000">
          <a:off x="53666985" y="3431795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268945</xdr:colOff>
      <xdr:row>11</xdr:row>
      <xdr:rowOff>179294</xdr:rowOff>
    </xdr:from>
    <xdr:to>
      <xdr:col>6</xdr:col>
      <xdr:colOff>898</xdr:colOff>
      <xdr:row>12</xdr:row>
      <xdr:rowOff>201705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36741B91-9CFB-4CDD-9687-4A1E6D505048}"/>
            </a:ext>
          </a:extLst>
        </xdr:cNvPr>
        <xdr:cNvSpPr/>
      </xdr:nvSpPr>
      <xdr:spPr>
        <a:xfrm rot="16200000">
          <a:off x="5500579" y="2662910"/>
          <a:ext cx="222436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253256</xdr:colOff>
      <xdr:row>10</xdr:row>
      <xdr:rowOff>197223</xdr:rowOff>
    </xdr:from>
    <xdr:to>
      <xdr:col>7</xdr:col>
      <xdr:colOff>366209</xdr:colOff>
      <xdr:row>12</xdr:row>
      <xdr:rowOff>17928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F55E9131-0998-42C6-80C1-B8C83830E111}"/>
            </a:ext>
          </a:extLst>
        </xdr:cNvPr>
        <xdr:cNvSpPr/>
      </xdr:nvSpPr>
      <xdr:spPr>
        <a:xfrm rot="16200000">
          <a:off x="6247730" y="2479974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259981</xdr:colOff>
      <xdr:row>10</xdr:row>
      <xdr:rowOff>2242</xdr:rowOff>
    </xdr:from>
    <xdr:to>
      <xdr:col>9</xdr:col>
      <xdr:colOff>372934</xdr:colOff>
      <xdr:row>11</xdr:row>
      <xdr:rowOff>24653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6CF05248-9813-4F32-9FE4-0479B3191830}"/>
            </a:ext>
          </a:extLst>
        </xdr:cNvPr>
        <xdr:cNvSpPr/>
      </xdr:nvSpPr>
      <xdr:spPr>
        <a:xfrm rot="16200000">
          <a:off x="7015615" y="2285833"/>
          <a:ext cx="222436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255498</xdr:colOff>
      <xdr:row>9</xdr:row>
      <xdr:rowOff>188259</xdr:rowOff>
    </xdr:from>
    <xdr:to>
      <xdr:col>12</xdr:col>
      <xdr:colOff>368451</xdr:colOff>
      <xdr:row>11</xdr:row>
      <xdr:rowOff>8964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6B3E7EE6-FED5-45F6-BAE2-D858A40BFF8D}"/>
            </a:ext>
          </a:extLst>
        </xdr:cNvPr>
        <xdr:cNvSpPr/>
      </xdr:nvSpPr>
      <xdr:spPr>
        <a:xfrm rot="16200000">
          <a:off x="8154972" y="2270985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15</xdr:col>
      <xdr:colOff>262222</xdr:colOff>
      <xdr:row>9</xdr:row>
      <xdr:rowOff>194982</xdr:rowOff>
    </xdr:from>
    <xdr:to>
      <xdr:col>15</xdr:col>
      <xdr:colOff>375175</xdr:colOff>
      <xdr:row>11</xdr:row>
      <xdr:rowOff>15687</xdr:rowOff>
    </xdr:to>
    <xdr:sp macro="" textlink="">
      <xdr:nvSpPr>
        <xdr:cNvPr id="6" name="Pfeil: nach rechts 5">
          <a:extLst>
            <a:ext uri="{FF2B5EF4-FFF2-40B4-BE49-F238E27FC236}">
              <a16:creationId xmlns:a16="http://schemas.microsoft.com/office/drawing/2014/main" id="{1143892A-175C-4A0F-80FE-D98D3B1027EB}"/>
            </a:ext>
          </a:extLst>
        </xdr:cNvPr>
        <xdr:cNvSpPr/>
      </xdr:nvSpPr>
      <xdr:spPr>
        <a:xfrm rot="16200000">
          <a:off x="9304696" y="2277708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257738</xdr:colOff>
      <xdr:row>8</xdr:row>
      <xdr:rowOff>190499</xdr:rowOff>
    </xdr:from>
    <xdr:to>
      <xdr:col>10</xdr:col>
      <xdr:colOff>370691</xdr:colOff>
      <xdr:row>10</xdr:row>
      <xdr:rowOff>22410</xdr:rowOff>
    </xdr:to>
    <xdr:sp macro="" textlink="">
      <xdr:nvSpPr>
        <xdr:cNvPr id="7" name="Pfeil: nach rechts 6">
          <a:extLst>
            <a:ext uri="{FF2B5EF4-FFF2-40B4-BE49-F238E27FC236}">
              <a16:creationId xmlns:a16="http://schemas.microsoft.com/office/drawing/2014/main" id="{002E9F00-7CE8-4C57-9DD8-3098FCA01ACF}"/>
            </a:ext>
          </a:extLst>
        </xdr:cNvPr>
        <xdr:cNvSpPr/>
      </xdr:nvSpPr>
      <xdr:spPr>
        <a:xfrm rot="5400000">
          <a:off x="7394372" y="2083565"/>
          <a:ext cx="222436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253255</xdr:colOff>
      <xdr:row>8</xdr:row>
      <xdr:rowOff>174810</xdr:rowOff>
    </xdr:from>
    <xdr:to>
      <xdr:col>14</xdr:col>
      <xdr:colOff>366208</xdr:colOff>
      <xdr:row>10</xdr:row>
      <xdr:rowOff>6721</xdr:rowOff>
    </xdr:to>
    <xdr:sp macro="" textlink="">
      <xdr:nvSpPr>
        <xdr:cNvPr id="8" name="Pfeil: nach rechts 7">
          <a:extLst>
            <a:ext uri="{FF2B5EF4-FFF2-40B4-BE49-F238E27FC236}">
              <a16:creationId xmlns:a16="http://schemas.microsoft.com/office/drawing/2014/main" id="{F4CD4552-8068-4487-A33E-E1B56F419955}"/>
            </a:ext>
          </a:extLst>
        </xdr:cNvPr>
        <xdr:cNvSpPr/>
      </xdr:nvSpPr>
      <xdr:spPr>
        <a:xfrm rot="5400000">
          <a:off x="8913889" y="2067876"/>
          <a:ext cx="222436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16</xdr:col>
      <xdr:colOff>282391</xdr:colOff>
      <xdr:row>8</xdr:row>
      <xdr:rowOff>170329</xdr:rowOff>
    </xdr:from>
    <xdr:to>
      <xdr:col>17</xdr:col>
      <xdr:colOff>14344</xdr:colOff>
      <xdr:row>10</xdr:row>
      <xdr:rowOff>2240</xdr:rowOff>
    </xdr:to>
    <xdr:sp macro="" textlink="">
      <xdr:nvSpPr>
        <xdr:cNvPr id="9" name="Pfeil: nach rechts 8">
          <a:extLst>
            <a:ext uri="{FF2B5EF4-FFF2-40B4-BE49-F238E27FC236}">
              <a16:creationId xmlns:a16="http://schemas.microsoft.com/office/drawing/2014/main" id="{A9431DCF-9090-498C-BD57-B08658827C61}"/>
            </a:ext>
          </a:extLst>
        </xdr:cNvPr>
        <xdr:cNvSpPr/>
      </xdr:nvSpPr>
      <xdr:spPr>
        <a:xfrm rot="5400000">
          <a:off x="9705025" y="2063395"/>
          <a:ext cx="222436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266703</xdr:colOff>
      <xdr:row>9</xdr:row>
      <xdr:rowOff>199464</xdr:rowOff>
    </xdr:from>
    <xdr:to>
      <xdr:col>17</xdr:col>
      <xdr:colOff>379656</xdr:colOff>
      <xdr:row>11</xdr:row>
      <xdr:rowOff>20169</xdr:rowOff>
    </xdr:to>
    <xdr:sp macro="" textlink="">
      <xdr:nvSpPr>
        <xdr:cNvPr id="10" name="Pfeil: nach rechts 9">
          <a:extLst>
            <a:ext uri="{FF2B5EF4-FFF2-40B4-BE49-F238E27FC236}">
              <a16:creationId xmlns:a16="http://schemas.microsoft.com/office/drawing/2014/main" id="{CD75E84F-D914-4242-A76F-3ED4317CDAA5}"/>
            </a:ext>
          </a:extLst>
        </xdr:cNvPr>
        <xdr:cNvSpPr/>
      </xdr:nvSpPr>
      <xdr:spPr>
        <a:xfrm rot="5400000">
          <a:off x="10071177" y="2282190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21</xdr:col>
      <xdr:colOff>285753</xdr:colOff>
      <xdr:row>10</xdr:row>
      <xdr:rowOff>180414</xdr:rowOff>
    </xdr:from>
    <xdr:to>
      <xdr:col>22</xdr:col>
      <xdr:colOff>17706</xdr:colOff>
      <xdr:row>12</xdr:row>
      <xdr:rowOff>1119</xdr:rowOff>
    </xdr:to>
    <xdr:sp macro="" textlink="">
      <xdr:nvSpPr>
        <xdr:cNvPr id="11" name="Pfeil: nach rechts 10">
          <a:extLst>
            <a:ext uri="{FF2B5EF4-FFF2-40B4-BE49-F238E27FC236}">
              <a16:creationId xmlns:a16="http://schemas.microsoft.com/office/drawing/2014/main" id="{8D5EAC00-6187-40D5-8DBC-2DA16F23654D}"/>
            </a:ext>
          </a:extLst>
        </xdr:cNvPr>
        <xdr:cNvSpPr/>
      </xdr:nvSpPr>
      <xdr:spPr>
        <a:xfrm rot="5400000">
          <a:off x="12300027" y="2463165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23</xdr:col>
      <xdr:colOff>257178</xdr:colOff>
      <xdr:row>11</xdr:row>
      <xdr:rowOff>199464</xdr:rowOff>
    </xdr:from>
    <xdr:to>
      <xdr:col>23</xdr:col>
      <xdr:colOff>370131</xdr:colOff>
      <xdr:row>13</xdr:row>
      <xdr:rowOff>20169</xdr:rowOff>
    </xdr:to>
    <xdr:sp macro="" textlink="">
      <xdr:nvSpPr>
        <xdr:cNvPr id="12" name="Pfeil: nach rechts 11">
          <a:extLst>
            <a:ext uri="{FF2B5EF4-FFF2-40B4-BE49-F238E27FC236}">
              <a16:creationId xmlns:a16="http://schemas.microsoft.com/office/drawing/2014/main" id="{B91CD488-CDF4-460F-BF79-2814AAB8AA86}"/>
            </a:ext>
          </a:extLst>
        </xdr:cNvPr>
        <xdr:cNvSpPr/>
      </xdr:nvSpPr>
      <xdr:spPr>
        <a:xfrm rot="5400000">
          <a:off x="13033452" y="2682240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24</xdr:col>
      <xdr:colOff>252697</xdr:colOff>
      <xdr:row>12</xdr:row>
      <xdr:rowOff>185457</xdr:rowOff>
    </xdr:from>
    <xdr:to>
      <xdr:col>24</xdr:col>
      <xdr:colOff>365650</xdr:colOff>
      <xdr:row>14</xdr:row>
      <xdr:rowOff>15687</xdr:rowOff>
    </xdr:to>
    <xdr:sp macro="" textlink="">
      <xdr:nvSpPr>
        <xdr:cNvPr id="14" name="Pfeil: nach rechts 13">
          <a:extLst>
            <a:ext uri="{FF2B5EF4-FFF2-40B4-BE49-F238E27FC236}">
              <a16:creationId xmlns:a16="http://schemas.microsoft.com/office/drawing/2014/main" id="{C22A74C1-DD96-45C6-9337-1DD7E191579E}"/>
            </a:ext>
          </a:extLst>
        </xdr:cNvPr>
        <xdr:cNvSpPr/>
      </xdr:nvSpPr>
      <xdr:spPr>
        <a:xfrm rot="16200000">
          <a:off x="13409971" y="2868258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27</xdr:col>
      <xdr:colOff>276228</xdr:colOff>
      <xdr:row>12</xdr:row>
      <xdr:rowOff>8964</xdr:rowOff>
    </xdr:from>
    <xdr:to>
      <xdr:col>28</xdr:col>
      <xdr:colOff>8181</xdr:colOff>
      <xdr:row>13</xdr:row>
      <xdr:rowOff>29694</xdr:rowOff>
    </xdr:to>
    <xdr:sp macro="" textlink="">
      <xdr:nvSpPr>
        <xdr:cNvPr id="15" name="Pfeil: nach rechts 14">
          <a:extLst>
            <a:ext uri="{FF2B5EF4-FFF2-40B4-BE49-F238E27FC236}">
              <a16:creationId xmlns:a16="http://schemas.microsoft.com/office/drawing/2014/main" id="{780E2D75-B826-4A54-AE92-CC4243CF4B5C}"/>
            </a:ext>
          </a:extLst>
        </xdr:cNvPr>
        <xdr:cNvSpPr/>
      </xdr:nvSpPr>
      <xdr:spPr>
        <a:xfrm rot="5400000">
          <a:off x="14576502" y="2691765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39</xdr:col>
      <xdr:colOff>247653</xdr:colOff>
      <xdr:row>13</xdr:row>
      <xdr:rowOff>18489</xdr:rowOff>
    </xdr:from>
    <xdr:to>
      <xdr:col>39</xdr:col>
      <xdr:colOff>360606</xdr:colOff>
      <xdr:row>14</xdr:row>
      <xdr:rowOff>48744</xdr:rowOff>
    </xdr:to>
    <xdr:sp macro="" textlink="">
      <xdr:nvSpPr>
        <xdr:cNvPr id="16" name="Pfeil: nach rechts 15">
          <a:extLst>
            <a:ext uri="{FF2B5EF4-FFF2-40B4-BE49-F238E27FC236}">
              <a16:creationId xmlns:a16="http://schemas.microsoft.com/office/drawing/2014/main" id="{EA5C2186-1EBF-49B3-8F9A-1D926F4527D1}"/>
            </a:ext>
          </a:extLst>
        </xdr:cNvPr>
        <xdr:cNvSpPr/>
      </xdr:nvSpPr>
      <xdr:spPr>
        <a:xfrm rot="5400000">
          <a:off x="19119927" y="2901315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40</xdr:col>
      <xdr:colOff>271747</xdr:colOff>
      <xdr:row>13</xdr:row>
      <xdr:rowOff>175932</xdr:rowOff>
    </xdr:from>
    <xdr:to>
      <xdr:col>41</xdr:col>
      <xdr:colOff>3700</xdr:colOff>
      <xdr:row>15</xdr:row>
      <xdr:rowOff>15687</xdr:rowOff>
    </xdr:to>
    <xdr:sp macro="" textlink="">
      <xdr:nvSpPr>
        <xdr:cNvPr id="17" name="Pfeil: nach rechts 16">
          <a:extLst>
            <a:ext uri="{FF2B5EF4-FFF2-40B4-BE49-F238E27FC236}">
              <a16:creationId xmlns:a16="http://schemas.microsoft.com/office/drawing/2014/main" id="{DB5F44F8-FB7E-4783-B469-E5ACDE7EC55B}"/>
            </a:ext>
          </a:extLst>
        </xdr:cNvPr>
        <xdr:cNvSpPr/>
      </xdr:nvSpPr>
      <xdr:spPr>
        <a:xfrm rot="16200000">
          <a:off x="19525021" y="3058758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42</xdr:col>
      <xdr:colOff>292702</xdr:colOff>
      <xdr:row>12</xdr:row>
      <xdr:rowOff>179742</xdr:rowOff>
    </xdr:from>
    <xdr:to>
      <xdr:col>43</xdr:col>
      <xdr:colOff>1795</xdr:colOff>
      <xdr:row>13</xdr:row>
      <xdr:rowOff>179517</xdr:rowOff>
    </xdr:to>
    <xdr:sp macro="" textlink="">
      <xdr:nvSpPr>
        <xdr:cNvPr id="18" name="Pfeil: nach rechts 17">
          <a:extLst>
            <a:ext uri="{FF2B5EF4-FFF2-40B4-BE49-F238E27FC236}">
              <a16:creationId xmlns:a16="http://schemas.microsoft.com/office/drawing/2014/main" id="{3007A523-40CD-4B69-BFB1-B3A8D4F46148}"/>
            </a:ext>
          </a:extLst>
        </xdr:cNvPr>
        <xdr:cNvSpPr/>
      </xdr:nvSpPr>
      <xdr:spPr>
        <a:xfrm rot="16200000">
          <a:off x="20835661" y="2782533"/>
          <a:ext cx="199800" cy="99618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45</xdr:col>
      <xdr:colOff>259083</xdr:colOff>
      <xdr:row>12</xdr:row>
      <xdr:rowOff>8964</xdr:rowOff>
    </xdr:from>
    <xdr:to>
      <xdr:col>46</xdr:col>
      <xdr:colOff>561</xdr:colOff>
      <xdr:row>13</xdr:row>
      <xdr:rowOff>10644</xdr:rowOff>
    </xdr:to>
    <xdr:sp macro="" textlink="">
      <xdr:nvSpPr>
        <xdr:cNvPr id="20" name="Pfeil: nach rechts 19">
          <a:extLst>
            <a:ext uri="{FF2B5EF4-FFF2-40B4-BE49-F238E27FC236}">
              <a16:creationId xmlns:a16="http://schemas.microsoft.com/office/drawing/2014/main" id="{7C41C303-2DC6-49FB-B1B7-07E458E05B6F}"/>
            </a:ext>
          </a:extLst>
        </xdr:cNvPr>
        <xdr:cNvSpPr/>
      </xdr:nvSpPr>
      <xdr:spPr>
        <a:xfrm rot="5400000">
          <a:off x="21988857" y="2596515"/>
          <a:ext cx="201705" cy="13200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46</xdr:col>
      <xdr:colOff>281946</xdr:colOff>
      <xdr:row>12</xdr:row>
      <xdr:rowOff>191286</xdr:rowOff>
    </xdr:from>
    <xdr:to>
      <xdr:col>47</xdr:col>
      <xdr:colOff>10089</xdr:colOff>
      <xdr:row>13</xdr:row>
      <xdr:rowOff>173692</xdr:rowOff>
    </xdr:to>
    <xdr:sp macro="" textlink="">
      <xdr:nvSpPr>
        <xdr:cNvPr id="21" name="Pfeil: nach rechts 20">
          <a:extLst>
            <a:ext uri="{FF2B5EF4-FFF2-40B4-BE49-F238E27FC236}">
              <a16:creationId xmlns:a16="http://schemas.microsoft.com/office/drawing/2014/main" id="{00E98EEB-4195-4A56-A37B-BA33E8BAFE62}"/>
            </a:ext>
          </a:extLst>
        </xdr:cNvPr>
        <xdr:cNvSpPr/>
      </xdr:nvSpPr>
      <xdr:spPr>
        <a:xfrm rot="16200000">
          <a:off x="25210327" y="2708240"/>
          <a:ext cx="178621" cy="11676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47</xdr:col>
      <xdr:colOff>287661</xdr:colOff>
      <xdr:row>12</xdr:row>
      <xdr:rowOff>10311</xdr:rowOff>
    </xdr:from>
    <xdr:to>
      <xdr:col>47</xdr:col>
      <xdr:colOff>360609</xdr:colOff>
      <xdr:row>12</xdr:row>
      <xdr:rowOff>183217</xdr:rowOff>
    </xdr:to>
    <xdr:sp macro="" textlink="">
      <xdr:nvSpPr>
        <xdr:cNvPr id="22" name="Pfeil: nach rechts 21">
          <a:extLst>
            <a:ext uri="{FF2B5EF4-FFF2-40B4-BE49-F238E27FC236}">
              <a16:creationId xmlns:a16="http://schemas.microsoft.com/office/drawing/2014/main" id="{7510F7E5-2183-4C9F-9CCA-A7282975E947}"/>
            </a:ext>
          </a:extLst>
        </xdr:cNvPr>
        <xdr:cNvSpPr/>
      </xdr:nvSpPr>
      <xdr:spPr>
        <a:xfrm rot="16200000">
          <a:off x="22783357" y="2612990"/>
          <a:ext cx="172906" cy="72948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51</xdr:col>
      <xdr:colOff>304803</xdr:colOff>
      <xdr:row>11</xdr:row>
      <xdr:rowOff>182319</xdr:rowOff>
    </xdr:from>
    <xdr:to>
      <xdr:col>52</xdr:col>
      <xdr:colOff>38661</xdr:colOff>
      <xdr:row>12</xdr:row>
      <xdr:rowOff>191619</xdr:rowOff>
    </xdr:to>
    <xdr:sp macro="" textlink="">
      <xdr:nvSpPr>
        <xdr:cNvPr id="25" name="Pfeil: nach rechts 24">
          <a:extLst>
            <a:ext uri="{FF2B5EF4-FFF2-40B4-BE49-F238E27FC236}">
              <a16:creationId xmlns:a16="http://schemas.microsoft.com/office/drawing/2014/main" id="{FF385267-10F7-458C-A7E8-F0AF400D7D52}"/>
            </a:ext>
          </a:extLst>
        </xdr:cNvPr>
        <xdr:cNvSpPr/>
      </xdr:nvSpPr>
      <xdr:spPr>
        <a:xfrm rot="5400000">
          <a:off x="23117569" y="2658428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56</xdr:col>
      <xdr:colOff>285753</xdr:colOff>
      <xdr:row>13</xdr:row>
      <xdr:rowOff>10870</xdr:rowOff>
    </xdr:from>
    <xdr:to>
      <xdr:col>57</xdr:col>
      <xdr:colOff>19611</xdr:colOff>
      <xdr:row>14</xdr:row>
      <xdr:rowOff>29695</xdr:rowOff>
    </xdr:to>
    <xdr:sp macro="" textlink="">
      <xdr:nvSpPr>
        <xdr:cNvPr id="23" name="Pfeil: nach rechts 22">
          <a:extLst>
            <a:ext uri="{FF2B5EF4-FFF2-40B4-BE49-F238E27FC236}">
              <a16:creationId xmlns:a16="http://schemas.microsoft.com/office/drawing/2014/main" id="{5E6FC524-89A0-4B23-8526-6BD83E0EAE2C}"/>
            </a:ext>
          </a:extLst>
        </xdr:cNvPr>
        <xdr:cNvSpPr/>
      </xdr:nvSpPr>
      <xdr:spPr>
        <a:xfrm rot="5400000">
          <a:off x="25641694" y="2887029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57</xdr:col>
      <xdr:colOff>276233</xdr:colOff>
      <xdr:row>14</xdr:row>
      <xdr:rowOff>10310</xdr:rowOff>
    </xdr:from>
    <xdr:to>
      <xdr:col>58</xdr:col>
      <xdr:colOff>9529</xdr:colOff>
      <xdr:row>15</xdr:row>
      <xdr:rowOff>19049</xdr:rowOff>
    </xdr:to>
    <xdr:sp macro="" textlink="">
      <xdr:nvSpPr>
        <xdr:cNvPr id="26" name="Pfeil: nach rechts 25">
          <a:extLst>
            <a:ext uri="{FF2B5EF4-FFF2-40B4-BE49-F238E27FC236}">
              <a16:creationId xmlns:a16="http://schemas.microsoft.com/office/drawing/2014/main" id="{0FE75266-953D-4814-AC55-87F0CAA4E547}"/>
            </a:ext>
          </a:extLst>
        </xdr:cNvPr>
        <xdr:cNvSpPr/>
      </xdr:nvSpPr>
      <xdr:spPr>
        <a:xfrm rot="16200000">
          <a:off x="26017936" y="3072207"/>
          <a:ext cx="199239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58</xdr:col>
      <xdr:colOff>285759</xdr:colOff>
      <xdr:row>13</xdr:row>
      <xdr:rowOff>785</xdr:rowOff>
    </xdr:from>
    <xdr:to>
      <xdr:col>59</xdr:col>
      <xdr:colOff>19055</xdr:colOff>
      <xdr:row>14</xdr:row>
      <xdr:rowOff>9524</xdr:rowOff>
    </xdr:to>
    <xdr:sp macro="" textlink="">
      <xdr:nvSpPr>
        <xdr:cNvPr id="27" name="Pfeil: nach rechts 26">
          <a:extLst>
            <a:ext uri="{FF2B5EF4-FFF2-40B4-BE49-F238E27FC236}">
              <a16:creationId xmlns:a16="http://schemas.microsoft.com/office/drawing/2014/main" id="{E56765A5-9AC1-4BFA-8E71-BD6836B488BF}"/>
            </a:ext>
          </a:extLst>
        </xdr:cNvPr>
        <xdr:cNvSpPr/>
      </xdr:nvSpPr>
      <xdr:spPr>
        <a:xfrm rot="16200000">
          <a:off x="26408462" y="2872182"/>
          <a:ext cx="199239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60</xdr:col>
      <xdr:colOff>285760</xdr:colOff>
      <xdr:row>12</xdr:row>
      <xdr:rowOff>785</xdr:rowOff>
    </xdr:from>
    <xdr:to>
      <xdr:col>61</xdr:col>
      <xdr:colOff>19056</xdr:colOff>
      <xdr:row>12</xdr:row>
      <xdr:rowOff>200024</xdr:rowOff>
    </xdr:to>
    <xdr:sp macro="" textlink="">
      <xdr:nvSpPr>
        <xdr:cNvPr id="29" name="Pfeil: nach rechts 28">
          <a:extLst>
            <a:ext uri="{FF2B5EF4-FFF2-40B4-BE49-F238E27FC236}">
              <a16:creationId xmlns:a16="http://schemas.microsoft.com/office/drawing/2014/main" id="{CE358DCB-A231-4036-A68D-BC28466BC59D}"/>
            </a:ext>
          </a:extLst>
        </xdr:cNvPr>
        <xdr:cNvSpPr/>
      </xdr:nvSpPr>
      <xdr:spPr>
        <a:xfrm rot="16200000">
          <a:off x="27170463" y="2672157"/>
          <a:ext cx="199239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61</xdr:col>
      <xdr:colOff>257178</xdr:colOff>
      <xdr:row>11</xdr:row>
      <xdr:rowOff>1346</xdr:rowOff>
    </xdr:from>
    <xdr:to>
      <xdr:col>61</xdr:col>
      <xdr:colOff>372036</xdr:colOff>
      <xdr:row>12</xdr:row>
      <xdr:rowOff>10646</xdr:rowOff>
    </xdr:to>
    <xdr:sp macro="" textlink="">
      <xdr:nvSpPr>
        <xdr:cNvPr id="30" name="Pfeil: nach rechts 29">
          <a:extLst>
            <a:ext uri="{FF2B5EF4-FFF2-40B4-BE49-F238E27FC236}">
              <a16:creationId xmlns:a16="http://schemas.microsoft.com/office/drawing/2014/main" id="{7881F399-911C-4F3C-B8C4-5252A79CA8AB}"/>
            </a:ext>
          </a:extLst>
        </xdr:cNvPr>
        <xdr:cNvSpPr/>
      </xdr:nvSpPr>
      <xdr:spPr>
        <a:xfrm rot="5400000">
          <a:off x="27518119" y="2477455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63</xdr:col>
      <xdr:colOff>274323</xdr:colOff>
      <xdr:row>11</xdr:row>
      <xdr:rowOff>1347</xdr:rowOff>
    </xdr:from>
    <xdr:to>
      <xdr:col>63</xdr:col>
      <xdr:colOff>387276</xdr:colOff>
      <xdr:row>12</xdr:row>
      <xdr:rowOff>16362</xdr:rowOff>
    </xdr:to>
    <xdr:sp macro="" textlink="">
      <xdr:nvSpPr>
        <xdr:cNvPr id="28" name="Pfeil: nach rechts 27">
          <a:extLst>
            <a:ext uri="{FF2B5EF4-FFF2-40B4-BE49-F238E27FC236}">
              <a16:creationId xmlns:a16="http://schemas.microsoft.com/office/drawing/2014/main" id="{0C838F07-7CCD-424B-A458-78BFF010911D}"/>
            </a:ext>
          </a:extLst>
        </xdr:cNvPr>
        <xdr:cNvSpPr/>
      </xdr:nvSpPr>
      <xdr:spPr>
        <a:xfrm rot="5400000">
          <a:off x="29017355" y="2405065"/>
          <a:ext cx="215040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68</xdr:col>
      <xdr:colOff>283848</xdr:colOff>
      <xdr:row>12</xdr:row>
      <xdr:rowOff>172797</xdr:rowOff>
    </xdr:from>
    <xdr:to>
      <xdr:col>69</xdr:col>
      <xdr:colOff>6276</xdr:colOff>
      <xdr:row>13</xdr:row>
      <xdr:rowOff>187812</xdr:rowOff>
    </xdr:to>
    <xdr:sp macro="" textlink="">
      <xdr:nvSpPr>
        <xdr:cNvPr id="31" name="Pfeil: nach rechts 30">
          <a:extLst>
            <a:ext uri="{FF2B5EF4-FFF2-40B4-BE49-F238E27FC236}">
              <a16:creationId xmlns:a16="http://schemas.microsoft.com/office/drawing/2014/main" id="{4943CCD9-648F-49AE-A719-7FD959C8F760}"/>
            </a:ext>
          </a:extLst>
        </xdr:cNvPr>
        <xdr:cNvSpPr/>
      </xdr:nvSpPr>
      <xdr:spPr>
        <a:xfrm rot="5400000">
          <a:off x="30231792" y="2857503"/>
          <a:ext cx="215040" cy="10342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67</xdr:col>
      <xdr:colOff>264798</xdr:colOff>
      <xdr:row>12</xdr:row>
      <xdr:rowOff>10872</xdr:rowOff>
    </xdr:from>
    <xdr:to>
      <xdr:col>67</xdr:col>
      <xdr:colOff>368226</xdr:colOff>
      <xdr:row>13</xdr:row>
      <xdr:rowOff>25887</xdr:rowOff>
    </xdr:to>
    <xdr:sp macro="" textlink="">
      <xdr:nvSpPr>
        <xdr:cNvPr id="32" name="Pfeil: nach rechts 31">
          <a:extLst>
            <a:ext uri="{FF2B5EF4-FFF2-40B4-BE49-F238E27FC236}">
              <a16:creationId xmlns:a16="http://schemas.microsoft.com/office/drawing/2014/main" id="{8BECB4C9-52B2-494D-BBE9-2EF0FDB9B8CA}"/>
            </a:ext>
          </a:extLst>
        </xdr:cNvPr>
        <xdr:cNvSpPr/>
      </xdr:nvSpPr>
      <xdr:spPr>
        <a:xfrm rot="5400000">
          <a:off x="29831742" y="2695578"/>
          <a:ext cx="215040" cy="10342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72</xdr:col>
      <xdr:colOff>274323</xdr:colOff>
      <xdr:row>13</xdr:row>
      <xdr:rowOff>182322</xdr:rowOff>
    </xdr:from>
    <xdr:to>
      <xdr:col>72</xdr:col>
      <xdr:colOff>377751</xdr:colOff>
      <xdr:row>15</xdr:row>
      <xdr:rowOff>16362</xdr:rowOff>
    </xdr:to>
    <xdr:sp macro="" textlink="">
      <xdr:nvSpPr>
        <xdr:cNvPr id="33" name="Pfeil: nach rechts 32">
          <a:extLst>
            <a:ext uri="{FF2B5EF4-FFF2-40B4-BE49-F238E27FC236}">
              <a16:creationId xmlns:a16="http://schemas.microsoft.com/office/drawing/2014/main" id="{054E3971-3F07-4578-A0AA-E4DCCBDEB463}"/>
            </a:ext>
          </a:extLst>
        </xdr:cNvPr>
        <xdr:cNvSpPr/>
      </xdr:nvSpPr>
      <xdr:spPr>
        <a:xfrm rot="5400000">
          <a:off x="31746267" y="3067053"/>
          <a:ext cx="215040" cy="10342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74</xdr:col>
      <xdr:colOff>287658</xdr:colOff>
      <xdr:row>15</xdr:row>
      <xdr:rowOff>20398</xdr:rowOff>
    </xdr:from>
    <xdr:to>
      <xdr:col>74</xdr:col>
      <xdr:colOff>387276</xdr:colOff>
      <xdr:row>16</xdr:row>
      <xdr:rowOff>37318</xdr:rowOff>
    </xdr:to>
    <xdr:sp macro="" textlink="">
      <xdr:nvSpPr>
        <xdr:cNvPr id="34" name="Pfeil: nach rechts 33">
          <a:extLst>
            <a:ext uri="{FF2B5EF4-FFF2-40B4-BE49-F238E27FC236}">
              <a16:creationId xmlns:a16="http://schemas.microsoft.com/office/drawing/2014/main" id="{000B27EF-7956-4A6B-8059-D4AC1CC883EF}"/>
            </a:ext>
          </a:extLst>
        </xdr:cNvPr>
        <xdr:cNvSpPr/>
      </xdr:nvSpPr>
      <xdr:spPr>
        <a:xfrm rot="5400000">
          <a:off x="33356944" y="3184212"/>
          <a:ext cx="197895" cy="9961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62</xdr:col>
      <xdr:colOff>283856</xdr:colOff>
      <xdr:row>12</xdr:row>
      <xdr:rowOff>10309</xdr:rowOff>
    </xdr:from>
    <xdr:to>
      <xdr:col>63</xdr:col>
      <xdr:colOff>17152</xdr:colOff>
      <xdr:row>13</xdr:row>
      <xdr:rowOff>11428</xdr:rowOff>
    </xdr:to>
    <xdr:sp macro="" textlink="">
      <xdr:nvSpPr>
        <xdr:cNvPr id="36" name="Pfeil: nach rechts 35">
          <a:extLst>
            <a:ext uri="{FF2B5EF4-FFF2-40B4-BE49-F238E27FC236}">
              <a16:creationId xmlns:a16="http://schemas.microsoft.com/office/drawing/2014/main" id="{9469E621-B0A6-478D-957A-DF100068E99F}"/>
            </a:ext>
          </a:extLst>
        </xdr:cNvPr>
        <xdr:cNvSpPr/>
      </xdr:nvSpPr>
      <xdr:spPr>
        <a:xfrm rot="16200000">
          <a:off x="28648745" y="2601670"/>
          <a:ext cx="201144" cy="123821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48</xdr:col>
      <xdr:colOff>287658</xdr:colOff>
      <xdr:row>11</xdr:row>
      <xdr:rowOff>7060</xdr:rowOff>
    </xdr:from>
    <xdr:to>
      <xdr:col>49</xdr:col>
      <xdr:colOff>15801</xdr:colOff>
      <xdr:row>12</xdr:row>
      <xdr:rowOff>20170</xdr:rowOff>
    </xdr:to>
    <xdr:sp macro="" textlink="">
      <xdr:nvSpPr>
        <xdr:cNvPr id="37" name="Pfeil: nach rechts 36">
          <a:extLst>
            <a:ext uri="{FF2B5EF4-FFF2-40B4-BE49-F238E27FC236}">
              <a16:creationId xmlns:a16="http://schemas.microsoft.com/office/drawing/2014/main" id="{3065D455-E8C4-4184-AE96-9FA1849DD434}"/>
            </a:ext>
          </a:extLst>
        </xdr:cNvPr>
        <xdr:cNvSpPr/>
      </xdr:nvSpPr>
      <xdr:spPr>
        <a:xfrm rot="5400000">
          <a:off x="23167099" y="2406969"/>
          <a:ext cx="213135" cy="11866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77</xdr:col>
      <xdr:colOff>257178</xdr:colOff>
      <xdr:row>15</xdr:row>
      <xdr:rowOff>188039</xdr:rowOff>
    </xdr:from>
    <xdr:to>
      <xdr:col>77</xdr:col>
      <xdr:colOff>358701</xdr:colOff>
      <xdr:row>17</xdr:row>
      <xdr:rowOff>31604</xdr:rowOff>
    </xdr:to>
    <xdr:sp macro="" textlink="">
      <xdr:nvSpPr>
        <xdr:cNvPr id="35" name="Pfeil: nach rechts 34">
          <a:extLst>
            <a:ext uri="{FF2B5EF4-FFF2-40B4-BE49-F238E27FC236}">
              <a16:creationId xmlns:a16="http://schemas.microsoft.com/office/drawing/2014/main" id="{7A2331B3-6AB6-4C77-8E26-92DFA607764F}"/>
            </a:ext>
          </a:extLst>
        </xdr:cNvPr>
        <xdr:cNvSpPr/>
      </xdr:nvSpPr>
      <xdr:spPr>
        <a:xfrm rot="5400000">
          <a:off x="8072832" y="3459485"/>
          <a:ext cx="224565" cy="10152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79</xdr:col>
      <xdr:colOff>245756</xdr:colOff>
      <xdr:row>16</xdr:row>
      <xdr:rowOff>172234</xdr:rowOff>
    </xdr:from>
    <xdr:to>
      <xdr:col>79</xdr:col>
      <xdr:colOff>360052</xdr:colOff>
      <xdr:row>17</xdr:row>
      <xdr:rowOff>182878</xdr:rowOff>
    </xdr:to>
    <xdr:sp macro="" textlink="">
      <xdr:nvSpPr>
        <xdr:cNvPr id="49" name="Pfeil: nach rechts 48">
          <a:extLst>
            <a:ext uri="{FF2B5EF4-FFF2-40B4-BE49-F238E27FC236}">
              <a16:creationId xmlns:a16="http://schemas.microsoft.com/office/drawing/2014/main" id="{C9B43961-0A9D-4DFA-8F75-06C02DC90C42}"/>
            </a:ext>
          </a:extLst>
        </xdr:cNvPr>
        <xdr:cNvSpPr/>
      </xdr:nvSpPr>
      <xdr:spPr>
        <a:xfrm rot="16200000">
          <a:off x="34387557" y="3616083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80</xdr:col>
      <xdr:colOff>245756</xdr:colOff>
      <xdr:row>15</xdr:row>
      <xdr:rowOff>181759</xdr:rowOff>
    </xdr:from>
    <xdr:to>
      <xdr:col>80</xdr:col>
      <xdr:colOff>360052</xdr:colOff>
      <xdr:row>17</xdr:row>
      <xdr:rowOff>1903</xdr:rowOff>
    </xdr:to>
    <xdr:sp macro="" textlink="">
      <xdr:nvSpPr>
        <xdr:cNvPr id="38" name="Pfeil: nach rechts 37">
          <a:extLst>
            <a:ext uri="{FF2B5EF4-FFF2-40B4-BE49-F238E27FC236}">
              <a16:creationId xmlns:a16="http://schemas.microsoft.com/office/drawing/2014/main" id="{862719E2-6580-43B9-BC0B-A445C2E58AE8}"/>
            </a:ext>
          </a:extLst>
        </xdr:cNvPr>
        <xdr:cNvSpPr/>
      </xdr:nvSpPr>
      <xdr:spPr>
        <a:xfrm rot="16200000">
          <a:off x="34768557" y="3435108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163</xdr:col>
      <xdr:colOff>371478</xdr:colOff>
      <xdr:row>15</xdr:row>
      <xdr:rowOff>83264</xdr:rowOff>
    </xdr:from>
    <xdr:to>
      <xdr:col>163</xdr:col>
      <xdr:colOff>473001</xdr:colOff>
      <xdr:row>16</xdr:row>
      <xdr:rowOff>117329</xdr:rowOff>
    </xdr:to>
    <xdr:sp macro="" textlink="">
      <xdr:nvSpPr>
        <xdr:cNvPr id="39" name="Pfeil: nach rechts 38">
          <a:extLst>
            <a:ext uri="{FF2B5EF4-FFF2-40B4-BE49-F238E27FC236}">
              <a16:creationId xmlns:a16="http://schemas.microsoft.com/office/drawing/2014/main" id="{1F30FB33-83F2-4757-AECB-4E5D55B15046}"/>
            </a:ext>
          </a:extLst>
        </xdr:cNvPr>
        <xdr:cNvSpPr/>
      </xdr:nvSpPr>
      <xdr:spPr>
        <a:xfrm rot="5400000">
          <a:off x="34504707" y="3354710"/>
          <a:ext cx="224565" cy="10152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83</xdr:col>
      <xdr:colOff>257178</xdr:colOff>
      <xdr:row>14</xdr:row>
      <xdr:rowOff>178514</xdr:rowOff>
    </xdr:from>
    <xdr:to>
      <xdr:col>83</xdr:col>
      <xdr:colOff>358701</xdr:colOff>
      <xdr:row>16</xdr:row>
      <xdr:rowOff>22079</xdr:rowOff>
    </xdr:to>
    <xdr:sp macro="" textlink="">
      <xdr:nvSpPr>
        <xdr:cNvPr id="40" name="Pfeil: nach rechts 39">
          <a:extLst>
            <a:ext uri="{FF2B5EF4-FFF2-40B4-BE49-F238E27FC236}">
              <a16:creationId xmlns:a16="http://schemas.microsoft.com/office/drawing/2014/main" id="{62748397-C200-43F7-BBD3-F173F053CB47}"/>
            </a:ext>
          </a:extLst>
        </xdr:cNvPr>
        <xdr:cNvSpPr/>
      </xdr:nvSpPr>
      <xdr:spPr>
        <a:xfrm rot="5400000">
          <a:off x="10358832" y="3259460"/>
          <a:ext cx="224565" cy="10152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84</xdr:col>
      <xdr:colOff>264795</xdr:colOff>
      <xdr:row>15</xdr:row>
      <xdr:rowOff>177169</xdr:rowOff>
    </xdr:from>
    <xdr:to>
      <xdr:col>85</xdr:col>
      <xdr:colOff>558</xdr:colOff>
      <xdr:row>17</xdr:row>
      <xdr:rowOff>26449</xdr:rowOff>
    </xdr:to>
    <xdr:sp macro="" textlink="">
      <xdr:nvSpPr>
        <xdr:cNvPr id="41" name="Pfeil: nach rechts 40">
          <a:extLst>
            <a:ext uri="{FF2B5EF4-FFF2-40B4-BE49-F238E27FC236}">
              <a16:creationId xmlns:a16="http://schemas.microsoft.com/office/drawing/2014/main" id="{554CA243-6703-40E1-B086-E769CA1F28A5}"/>
            </a:ext>
          </a:extLst>
        </xdr:cNvPr>
        <xdr:cNvSpPr/>
      </xdr:nvSpPr>
      <xdr:spPr>
        <a:xfrm rot="5400000">
          <a:off x="35669612" y="3443852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87</xdr:col>
      <xdr:colOff>283845</xdr:colOff>
      <xdr:row>16</xdr:row>
      <xdr:rowOff>177170</xdr:rowOff>
    </xdr:from>
    <xdr:to>
      <xdr:col>88</xdr:col>
      <xdr:colOff>19608</xdr:colOff>
      <xdr:row>18</xdr:row>
      <xdr:rowOff>26450</xdr:rowOff>
    </xdr:to>
    <xdr:sp macro="" textlink="">
      <xdr:nvSpPr>
        <xdr:cNvPr id="42" name="Pfeil: nach rechts 41">
          <a:extLst>
            <a:ext uri="{FF2B5EF4-FFF2-40B4-BE49-F238E27FC236}">
              <a16:creationId xmlns:a16="http://schemas.microsoft.com/office/drawing/2014/main" id="{C17B67DF-0D5B-4F0E-9073-2EE9EC37B571}"/>
            </a:ext>
          </a:extLst>
        </xdr:cNvPr>
        <xdr:cNvSpPr/>
      </xdr:nvSpPr>
      <xdr:spPr>
        <a:xfrm rot="5400000">
          <a:off x="37460312" y="3634353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89</xdr:col>
      <xdr:colOff>274320</xdr:colOff>
      <xdr:row>17</xdr:row>
      <xdr:rowOff>177171</xdr:rowOff>
    </xdr:from>
    <xdr:to>
      <xdr:col>90</xdr:col>
      <xdr:colOff>10083</xdr:colOff>
      <xdr:row>19</xdr:row>
      <xdr:rowOff>26451</xdr:rowOff>
    </xdr:to>
    <xdr:sp macro="" textlink="">
      <xdr:nvSpPr>
        <xdr:cNvPr id="43" name="Pfeil: nach rechts 42">
          <a:extLst>
            <a:ext uri="{FF2B5EF4-FFF2-40B4-BE49-F238E27FC236}">
              <a16:creationId xmlns:a16="http://schemas.microsoft.com/office/drawing/2014/main" id="{2F24130E-35FA-45A2-825E-C38EA65A2E3B}"/>
            </a:ext>
          </a:extLst>
        </xdr:cNvPr>
        <xdr:cNvSpPr/>
      </xdr:nvSpPr>
      <xdr:spPr>
        <a:xfrm rot="5400000">
          <a:off x="38212787" y="3824854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90</xdr:col>
      <xdr:colOff>255270</xdr:colOff>
      <xdr:row>18</xdr:row>
      <xdr:rowOff>177172</xdr:rowOff>
    </xdr:from>
    <xdr:to>
      <xdr:col>90</xdr:col>
      <xdr:colOff>372033</xdr:colOff>
      <xdr:row>20</xdr:row>
      <xdr:rowOff>26452</xdr:rowOff>
    </xdr:to>
    <xdr:sp macro="" textlink="">
      <xdr:nvSpPr>
        <xdr:cNvPr id="44" name="Pfeil: nach rechts 43">
          <a:extLst>
            <a:ext uri="{FF2B5EF4-FFF2-40B4-BE49-F238E27FC236}">
              <a16:creationId xmlns:a16="http://schemas.microsoft.com/office/drawing/2014/main" id="{7C78A2D7-DE65-4196-AB7A-84B3CBA0795A}"/>
            </a:ext>
          </a:extLst>
        </xdr:cNvPr>
        <xdr:cNvSpPr/>
      </xdr:nvSpPr>
      <xdr:spPr>
        <a:xfrm rot="5400000">
          <a:off x="38574737" y="4015355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91</xdr:col>
      <xdr:colOff>262781</xdr:colOff>
      <xdr:row>19</xdr:row>
      <xdr:rowOff>168648</xdr:rowOff>
    </xdr:from>
    <xdr:to>
      <xdr:col>91</xdr:col>
      <xdr:colOff>375734</xdr:colOff>
      <xdr:row>21</xdr:row>
      <xdr:rowOff>8403</xdr:rowOff>
    </xdr:to>
    <xdr:sp macro="" textlink="">
      <xdr:nvSpPr>
        <xdr:cNvPr id="45" name="Pfeil: nach rechts 44">
          <a:extLst>
            <a:ext uri="{FF2B5EF4-FFF2-40B4-BE49-F238E27FC236}">
              <a16:creationId xmlns:a16="http://schemas.microsoft.com/office/drawing/2014/main" id="{A8D4247E-283D-4939-B500-12ECC7EE213D}"/>
            </a:ext>
          </a:extLst>
        </xdr:cNvPr>
        <xdr:cNvSpPr/>
      </xdr:nvSpPr>
      <xdr:spPr>
        <a:xfrm rot="16200000">
          <a:off x="9991055" y="4194474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92</xdr:col>
      <xdr:colOff>262781</xdr:colOff>
      <xdr:row>18</xdr:row>
      <xdr:rowOff>168648</xdr:rowOff>
    </xdr:from>
    <xdr:to>
      <xdr:col>92</xdr:col>
      <xdr:colOff>375734</xdr:colOff>
      <xdr:row>20</xdr:row>
      <xdr:rowOff>8403</xdr:rowOff>
    </xdr:to>
    <xdr:sp macro="" textlink="">
      <xdr:nvSpPr>
        <xdr:cNvPr id="46" name="Pfeil: nach rechts 45">
          <a:extLst>
            <a:ext uri="{FF2B5EF4-FFF2-40B4-BE49-F238E27FC236}">
              <a16:creationId xmlns:a16="http://schemas.microsoft.com/office/drawing/2014/main" id="{8B69385D-E1CB-4E74-A594-501FC3BFF837}"/>
            </a:ext>
          </a:extLst>
        </xdr:cNvPr>
        <xdr:cNvSpPr/>
      </xdr:nvSpPr>
      <xdr:spPr>
        <a:xfrm rot="16200000">
          <a:off x="39347105" y="4003974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93</xdr:col>
      <xdr:colOff>262781</xdr:colOff>
      <xdr:row>17</xdr:row>
      <xdr:rowOff>168648</xdr:rowOff>
    </xdr:from>
    <xdr:to>
      <xdr:col>93</xdr:col>
      <xdr:colOff>375734</xdr:colOff>
      <xdr:row>19</xdr:row>
      <xdr:rowOff>8403</xdr:rowOff>
    </xdr:to>
    <xdr:sp macro="" textlink="">
      <xdr:nvSpPr>
        <xdr:cNvPr id="48" name="Pfeil: nach rechts 47">
          <a:extLst>
            <a:ext uri="{FF2B5EF4-FFF2-40B4-BE49-F238E27FC236}">
              <a16:creationId xmlns:a16="http://schemas.microsoft.com/office/drawing/2014/main" id="{6C5AEF80-362F-44D0-87B6-88AA44AC7772}"/>
            </a:ext>
          </a:extLst>
        </xdr:cNvPr>
        <xdr:cNvSpPr/>
      </xdr:nvSpPr>
      <xdr:spPr>
        <a:xfrm rot="16200000">
          <a:off x="39728105" y="3813474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97</xdr:col>
      <xdr:colOff>253256</xdr:colOff>
      <xdr:row>16</xdr:row>
      <xdr:rowOff>168648</xdr:rowOff>
    </xdr:from>
    <xdr:to>
      <xdr:col>97</xdr:col>
      <xdr:colOff>366209</xdr:colOff>
      <xdr:row>18</xdr:row>
      <xdr:rowOff>8403</xdr:rowOff>
    </xdr:to>
    <xdr:sp macro="" textlink="">
      <xdr:nvSpPr>
        <xdr:cNvPr id="47" name="Pfeil: nach rechts 46">
          <a:extLst>
            <a:ext uri="{FF2B5EF4-FFF2-40B4-BE49-F238E27FC236}">
              <a16:creationId xmlns:a16="http://schemas.microsoft.com/office/drawing/2014/main" id="{D10515DA-9351-498A-8956-57C85218C361}"/>
            </a:ext>
          </a:extLst>
        </xdr:cNvPr>
        <xdr:cNvSpPr/>
      </xdr:nvSpPr>
      <xdr:spPr>
        <a:xfrm rot="16200000">
          <a:off x="41242580" y="3622974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99</xdr:col>
      <xdr:colOff>281831</xdr:colOff>
      <xdr:row>15</xdr:row>
      <xdr:rowOff>168648</xdr:rowOff>
    </xdr:from>
    <xdr:to>
      <xdr:col>100</xdr:col>
      <xdr:colOff>13784</xdr:colOff>
      <xdr:row>17</xdr:row>
      <xdr:rowOff>8403</xdr:rowOff>
    </xdr:to>
    <xdr:sp macro="" textlink="">
      <xdr:nvSpPr>
        <xdr:cNvPr id="50" name="Pfeil: nach rechts 49">
          <a:extLst>
            <a:ext uri="{FF2B5EF4-FFF2-40B4-BE49-F238E27FC236}">
              <a16:creationId xmlns:a16="http://schemas.microsoft.com/office/drawing/2014/main" id="{14ACB151-E589-4545-9539-66E118672EF8}"/>
            </a:ext>
          </a:extLst>
        </xdr:cNvPr>
        <xdr:cNvSpPr/>
      </xdr:nvSpPr>
      <xdr:spPr>
        <a:xfrm rot="16200000">
          <a:off x="42033155" y="3432474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103</xdr:col>
      <xdr:colOff>274322</xdr:colOff>
      <xdr:row>14</xdr:row>
      <xdr:rowOff>158122</xdr:rowOff>
    </xdr:from>
    <xdr:to>
      <xdr:col>104</xdr:col>
      <xdr:colOff>10085</xdr:colOff>
      <xdr:row>16</xdr:row>
      <xdr:rowOff>7402</xdr:rowOff>
    </xdr:to>
    <xdr:sp macro="" textlink="">
      <xdr:nvSpPr>
        <xdr:cNvPr id="51" name="Pfeil: nach rechts 50">
          <a:extLst>
            <a:ext uri="{FF2B5EF4-FFF2-40B4-BE49-F238E27FC236}">
              <a16:creationId xmlns:a16="http://schemas.microsoft.com/office/drawing/2014/main" id="{D8EF1A97-8134-41C7-B72B-28A19BD668E4}"/>
            </a:ext>
          </a:extLst>
        </xdr:cNvPr>
        <xdr:cNvSpPr/>
      </xdr:nvSpPr>
      <xdr:spPr>
        <a:xfrm rot="5400000">
          <a:off x="43546789" y="3234305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105</xdr:col>
      <xdr:colOff>271506</xdr:colOff>
      <xdr:row>15</xdr:row>
      <xdr:rowOff>183465</xdr:rowOff>
    </xdr:from>
    <xdr:to>
      <xdr:col>106</xdr:col>
      <xdr:colOff>16152</xdr:colOff>
      <xdr:row>16</xdr:row>
      <xdr:rowOff>181808</xdr:rowOff>
    </xdr:to>
    <xdr:sp macro="" textlink="">
      <xdr:nvSpPr>
        <xdr:cNvPr id="52" name="Pfeil: nach rechts 51">
          <a:extLst>
            <a:ext uri="{FF2B5EF4-FFF2-40B4-BE49-F238E27FC236}">
              <a16:creationId xmlns:a16="http://schemas.microsoft.com/office/drawing/2014/main" id="{37254C42-4D48-431D-9A60-36819D82CFFB}"/>
            </a:ext>
          </a:extLst>
        </xdr:cNvPr>
        <xdr:cNvSpPr/>
      </xdr:nvSpPr>
      <xdr:spPr>
        <a:xfrm rot="5400000">
          <a:off x="44331132" y="3424989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109</xdr:col>
      <xdr:colOff>262781</xdr:colOff>
      <xdr:row>16</xdr:row>
      <xdr:rowOff>159123</xdr:rowOff>
    </xdr:from>
    <xdr:to>
      <xdr:col>109</xdr:col>
      <xdr:colOff>375734</xdr:colOff>
      <xdr:row>17</xdr:row>
      <xdr:rowOff>189378</xdr:rowOff>
    </xdr:to>
    <xdr:sp macro="" textlink="">
      <xdr:nvSpPr>
        <xdr:cNvPr id="53" name="Pfeil: nach rechts 52">
          <a:extLst>
            <a:ext uri="{FF2B5EF4-FFF2-40B4-BE49-F238E27FC236}">
              <a16:creationId xmlns:a16="http://schemas.microsoft.com/office/drawing/2014/main" id="{33A9F512-418C-4149-91EE-CED9E9C46D8C}"/>
            </a:ext>
          </a:extLst>
        </xdr:cNvPr>
        <xdr:cNvSpPr/>
      </xdr:nvSpPr>
      <xdr:spPr>
        <a:xfrm rot="16200000">
          <a:off x="45824105" y="3613449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110</xdr:col>
      <xdr:colOff>262781</xdr:colOff>
      <xdr:row>15</xdr:row>
      <xdr:rowOff>168648</xdr:rowOff>
    </xdr:from>
    <xdr:to>
      <xdr:col>110</xdr:col>
      <xdr:colOff>375734</xdr:colOff>
      <xdr:row>17</xdr:row>
      <xdr:rowOff>8403</xdr:rowOff>
    </xdr:to>
    <xdr:sp macro="" textlink="">
      <xdr:nvSpPr>
        <xdr:cNvPr id="54" name="Pfeil: nach rechts 53">
          <a:extLst>
            <a:ext uri="{FF2B5EF4-FFF2-40B4-BE49-F238E27FC236}">
              <a16:creationId xmlns:a16="http://schemas.microsoft.com/office/drawing/2014/main" id="{75062933-3B5F-49F1-A7BF-E5D7A12CCC0D}"/>
            </a:ext>
          </a:extLst>
        </xdr:cNvPr>
        <xdr:cNvSpPr/>
      </xdr:nvSpPr>
      <xdr:spPr>
        <a:xfrm rot="16200000">
          <a:off x="46205105" y="3432474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112</xdr:col>
      <xdr:colOff>253256</xdr:colOff>
      <xdr:row>14</xdr:row>
      <xdr:rowOff>168648</xdr:rowOff>
    </xdr:from>
    <xdr:to>
      <xdr:col>112</xdr:col>
      <xdr:colOff>366209</xdr:colOff>
      <xdr:row>16</xdr:row>
      <xdr:rowOff>8403</xdr:rowOff>
    </xdr:to>
    <xdr:sp macro="" textlink="">
      <xdr:nvSpPr>
        <xdr:cNvPr id="55" name="Pfeil: nach rechts 54">
          <a:extLst>
            <a:ext uri="{FF2B5EF4-FFF2-40B4-BE49-F238E27FC236}">
              <a16:creationId xmlns:a16="http://schemas.microsoft.com/office/drawing/2014/main" id="{8478421B-578F-4DEB-A7CE-D06B080D0F5D}"/>
            </a:ext>
          </a:extLst>
        </xdr:cNvPr>
        <xdr:cNvSpPr/>
      </xdr:nvSpPr>
      <xdr:spPr>
        <a:xfrm rot="16200000">
          <a:off x="46957580" y="3241974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113</xdr:col>
      <xdr:colOff>275159</xdr:colOff>
      <xdr:row>13</xdr:row>
      <xdr:rowOff>178446</xdr:rowOff>
    </xdr:from>
    <xdr:to>
      <xdr:col>114</xdr:col>
      <xdr:colOff>8455</xdr:colOff>
      <xdr:row>14</xdr:row>
      <xdr:rowOff>189090</xdr:rowOff>
    </xdr:to>
    <xdr:sp macro="" textlink="">
      <xdr:nvSpPr>
        <xdr:cNvPr id="56" name="Pfeil: nach rechts 55">
          <a:extLst>
            <a:ext uri="{FF2B5EF4-FFF2-40B4-BE49-F238E27FC236}">
              <a16:creationId xmlns:a16="http://schemas.microsoft.com/office/drawing/2014/main" id="{8784A8F1-08FC-48D8-A2EA-61F2402A3B1A}"/>
            </a:ext>
          </a:extLst>
        </xdr:cNvPr>
        <xdr:cNvSpPr/>
      </xdr:nvSpPr>
      <xdr:spPr>
        <a:xfrm rot="16200000">
          <a:off x="50104635" y="2993645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115</xdr:col>
      <xdr:colOff>246584</xdr:colOff>
      <xdr:row>12</xdr:row>
      <xdr:rowOff>187971</xdr:rowOff>
    </xdr:from>
    <xdr:to>
      <xdr:col>115</xdr:col>
      <xdr:colOff>360880</xdr:colOff>
      <xdr:row>13</xdr:row>
      <xdr:rowOff>189090</xdr:rowOff>
    </xdr:to>
    <xdr:sp macro="" textlink="">
      <xdr:nvSpPr>
        <xdr:cNvPr id="57" name="Pfeil: nach rechts 56">
          <a:extLst>
            <a:ext uri="{FF2B5EF4-FFF2-40B4-BE49-F238E27FC236}">
              <a16:creationId xmlns:a16="http://schemas.microsoft.com/office/drawing/2014/main" id="{D54E23FA-4DC9-4C1F-8ABE-5CDFA5C449DC}"/>
            </a:ext>
          </a:extLst>
        </xdr:cNvPr>
        <xdr:cNvSpPr/>
      </xdr:nvSpPr>
      <xdr:spPr>
        <a:xfrm rot="16200000">
          <a:off x="9213810" y="2860295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179</xdr:col>
      <xdr:colOff>637109</xdr:colOff>
      <xdr:row>12</xdr:row>
      <xdr:rowOff>187971</xdr:rowOff>
    </xdr:from>
    <xdr:to>
      <xdr:col>179</xdr:col>
      <xdr:colOff>751405</xdr:colOff>
      <xdr:row>13</xdr:row>
      <xdr:rowOff>189090</xdr:rowOff>
    </xdr:to>
    <xdr:sp macro="" textlink="">
      <xdr:nvSpPr>
        <xdr:cNvPr id="58" name="Pfeil: nach rechts 57">
          <a:extLst>
            <a:ext uri="{FF2B5EF4-FFF2-40B4-BE49-F238E27FC236}">
              <a16:creationId xmlns:a16="http://schemas.microsoft.com/office/drawing/2014/main" id="{DED95D1D-6748-40B8-8233-53876857FE82}"/>
            </a:ext>
          </a:extLst>
        </xdr:cNvPr>
        <xdr:cNvSpPr/>
      </xdr:nvSpPr>
      <xdr:spPr>
        <a:xfrm rot="16200000">
          <a:off x="48132960" y="2860295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116</xdr:col>
      <xdr:colOff>237059</xdr:colOff>
      <xdr:row>11</xdr:row>
      <xdr:rowOff>187971</xdr:rowOff>
    </xdr:from>
    <xdr:to>
      <xdr:col>116</xdr:col>
      <xdr:colOff>351355</xdr:colOff>
      <xdr:row>12</xdr:row>
      <xdr:rowOff>189090</xdr:rowOff>
    </xdr:to>
    <xdr:sp macro="" textlink="">
      <xdr:nvSpPr>
        <xdr:cNvPr id="59" name="Pfeil: nach rechts 58">
          <a:extLst>
            <a:ext uri="{FF2B5EF4-FFF2-40B4-BE49-F238E27FC236}">
              <a16:creationId xmlns:a16="http://schemas.microsoft.com/office/drawing/2014/main" id="{5F2ACA68-F153-4C7E-9AB2-CCBCCF628700}"/>
            </a:ext>
          </a:extLst>
        </xdr:cNvPr>
        <xdr:cNvSpPr/>
      </xdr:nvSpPr>
      <xdr:spPr>
        <a:xfrm rot="16200000">
          <a:off x="9585285" y="2660270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117</xdr:col>
      <xdr:colOff>271508</xdr:colOff>
      <xdr:row>11</xdr:row>
      <xdr:rowOff>21542</xdr:rowOff>
    </xdr:from>
    <xdr:to>
      <xdr:col>118</xdr:col>
      <xdr:colOff>16154</xdr:colOff>
      <xdr:row>12</xdr:row>
      <xdr:rowOff>10360</xdr:rowOff>
    </xdr:to>
    <xdr:sp macro="" textlink="">
      <xdr:nvSpPr>
        <xdr:cNvPr id="60" name="Pfeil: nach rechts 59">
          <a:extLst>
            <a:ext uri="{FF2B5EF4-FFF2-40B4-BE49-F238E27FC236}">
              <a16:creationId xmlns:a16="http://schemas.microsoft.com/office/drawing/2014/main" id="{B91C4F18-EA89-4FA0-BA83-835528CC10D0}"/>
            </a:ext>
          </a:extLst>
        </xdr:cNvPr>
        <xdr:cNvSpPr/>
      </xdr:nvSpPr>
      <xdr:spPr>
        <a:xfrm rot="5400000">
          <a:off x="8107559" y="2482016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118</xdr:col>
      <xdr:colOff>256109</xdr:colOff>
      <xdr:row>11</xdr:row>
      <xdr:rowOff>187971</xdr:rowOff>
    </xdr:from>
    <xdr:to>
      <xdr:col>118</xdr:col>
      <xdr:colOff>370405</xdr:colOff>
      <xdr:row>12</xdr:row>
      <xdr:rowOff>189090</xdr:rowOff>
    </xdr:to>
    <xdr:sp macro="" textlink="">
      <xdr:nvSpPr>
        <xdr:cNvPr id="61" name="Pfeil: nach rechts 60">
          <a:extLst>
            <a:ext uri="{FF2B5EF4-FFF2-40B4-BE49-F238E27FC236}">
              <a16:creationId xmlns:a16="http://schemas.microsoft.com/office/drawing/2014/main" id="{CA1E8EFC-CC56-4869-8F43-370AC6270FE4}"/>
            </a:ext>
          </a:extLst>
        </xdr:cNvPr>
        <xdr:cNvSpPr/>
      </xdr:nvSpPr>
      <xdr:spPr>
        <a:xfrm rot="16200000">
          <a:off x="9232860" y="2660270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183</xdr:col>
      <xdr:colOff>271508</xdr:colOff>
      <xdr:row>11</xdr:row>
      <xdr:rowOff>21541</xdr:rowOff>
    </xdr:from>
    <xdr:to>
      <xdr:col>183</xdr:col>
      <xdr:colOff>397154</xdr:colOff>
      <xdr:row>12</xdr:row>
      <xdr:rowOff>10359</xdr:rowOff>
    </xdr:to>
    <xdr:sp macro="" textlink="">
      <xdr:nvSpPr>
        <xdr:cNvPr id="62" name="Pfeil: nach rechts 61">
          <a:extLst>
            <a:ext uri="{FF2B5EF4-FFF2-40B4-BE49-F238E27FC236}">
              <a16:creationId xmlns:a16="http://schemas.microsoft.com/office/drawing/2014/main" id="{3C3D0F7A-DCA1-445B-9297-694EB8768CC0}"/>
            </a:ext>
          </a:extLst>
        </xdr:cNvPr>
        <xdr:cNvSpPr/>
      </xdr:nvSpPr>
      <xdr:spPr>
        <a:xfrm rot="5400000">
          <a:off x="48922184" y="2482015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183</xdr:col>
      <xdr:colOff>423908</xdr:colOff>
      <xdr:row>11</xdr:row>
      <xdr:rowOff>173941</xdr:rowOff>
    </xdr:from>
    <xdr:to>
      <xdr:col>183</xdr:col>
      <xdr:colOff>549554</xdr:colOff>
      <xdr:row>12</xdr:row>
      <xdr:rowOff>162759</xdr:rowOff>
    </xdr:to>
    <xdr:sp macro="" textlink="">
      <xdr:nvSpPr>
        <xdr:cNvPr id="63" name="Pfeil: nach rechts 62">
          <a:extLst>
            <a:ext uri="{FF2B5EF4-FFF2-40B4-BE49-F238E27FC236}">
              <a16:creationId xmlns:a16="http://schemas.microsoft.com/office/drawing/2014/main" id="{19076EA6-A4DB-4563-8221-F829C77795B8}"/>
            </a:ext>
          </a:extLst>
        </xdr:cNvPr>
        <xdr:cNvSpPr/>
      </xdr:nvSpPr>
      <xdr:spPr>
        <a:xfrm rot="5400000">
          <a:off x="49074584" y="2634415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183</xdr:col>
      <xdr:colOff>576308</xdr:colOff>
      <xdr:row>12</xdr:row>
      <xdr:rowOff>126316</xdr:rowOff>
    </xdr:from>
    <xdr:to>
      <xdr:col>183</xdr:col>
      <xdr:colOff>701954</xdr:colOff>
      <xdr:row>13</xdr:row>
      <xdr:rowOff>115134</xdr:rowOff>
    </xdr:to>
    <xdr:sp macro="" textlink="">
      <xdr:nvSpPr>
        <xdr:cNvPr id="64" name="Pfeil: nach rechts 63">
          <a:extLst>
            <a:ext uri="{FF2B5EF4-FFF2-40B4-BE49-F238E27FC236}">
              <a16:creationId xmlns:a16="http://schemas.microsoft.com/office/drawing/2014/main" id="{0A601DAD-4DF9-4956-8496-ED9087EC490D}"/>
            </a:ext>
          </a:extLst>
        </xdr:cNvPr>
        <xdr:cNvSpPr/>
      </xdr:nvSpPr>
      <xdr:spPr>
        <a:xfrm rot="5400000">
          <a:off x="49226984" y="2786815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120</xdr:col>
      <xdr:colOff>261983</xdr:colOff>
      <xdr:row>11</xdr:row>
      <xdr:rowOff>21543</xdr:rowOff>
    </xdr:from>
    <xdr:to>
      <xdr:col>121</xdr:col>
      <xdr:colOff>6629</xdr:colOff>
      <xdr:row>12</xdr:row>
      <xdr:rowOff>10361</xdr:rowOff>
    </xdr:to>
    <xdr:sp macro="" textlink="">
      <xdr:nvSpPr>
        <xdr:cNvPr id="65" name="Pfeil: nach rechts 64">
          <a:extLst>
            <a:ext uri="{FF2B5EF4-FFF2-40B4-BE49-F238E27FC236}">
              <a16:creationId xmlns:a16="http://schemas.microsoft.com/office/drawing/2014/main" id="{DFF7911E-3E28-45FD-91CE-9D5EEE64B946}"/>
            </a:ext>
          </a:extLst>
        </xdr:cNvPr>
        <xdr:cNvSpPr/>
      </xdr:nvSpPr>
      <xdr:spPr>
        <a:xfrm rot="5400000">
          <a:off x="9250559" y="2482017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121</xdr:col>
      <xdr:colOff>252458</xdr:colOff>
      <xdr:row>12</xdr:row>
      <xdr:rowOff>21544</xdr:rowOff>
    </xdr:from>
    <xdr:to>
      <xdr:col>121</xdr:col>
      <xdr:colOff>378104</xdr:colOff>
      <xdr:row>13</xdr:row>
      <xdr:rowOff>10362</xdr:rowOff>
    </xdr:to>
    <xdr:sp macro="" textlink="">
      <xdr:nvSpPr>
        <xdr:cNvPr id="66" name="Pfeil: nach rechts 65">
          <a:extLst>
            <a:ext uri="{FF2B5EF4-FFF2-40B4-BE49-F238E27FC236}">
              <a16:creationId xmlns:a16="http://schemas.microsoft.com/office/drawing/2014/main" id="{5CBC6E8F-974D-46EC-BBB0-DCF4DC83E7EE}"/>
            </a:ext>
          </a:extLst>
        </xdr:cNvPr>
        <xdr:cNvSpPr/>
      </xdr:nvSpPr>
      <xdr:spPr>
        <a:xfrm rot="5400000">
          <a:off x="10003034" y="2682043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125</xdr:col>
      <xdr:colOff>269508</xdr:colOff>
      <xdr:row>13</xdr:row>
      <xdr:rowOff>164166</xdr:rowOff>
    </xdr:from>
    <xdr:to>
      <xdr:col>125</xdr:col>
      <xdr:colOff>382461</xdr:colOff>
      <xdr:row>15</xdr:row>
      <xdr:rowOff>5602</xdr:rowOff>
    </xdr:to>
    <xdr:sp macro="" textlink="">
      <xdr:nvSpPr>
        <xdr:cNvPr id="68" name="Pfeil: nach rechts 67">
          <a:extLst>
            <a:ext uri="{FF2B5EF4-FFF2-40B4-BE49-F238E27FC236}">
              <a16:creationId xmlns:a16="http://schemas.microsoft.com/office/drawing/2014/main" id="{64F01619-B78B-4218-A8D7-4C9484AA74B7}"/>
            </a:ext>
          </a:extLst>
        </xdr:cNvPr>
        <xdr:cNvSpPr/>
      </xdr:nvSpPr>
      <xdr:spPr>
        <a:xfrm rot="16200000">
          <a:off x="51964092" y="3047832"/>
          <a:ext cx="222436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123</xdr:col>
      <xdr:colOff>281033</xdr:colOff>
      <xdr:row>13</xdr:row>
      <xdr:rowOff>12020</xdr:rowOff>
    </xdr:from>
    <xdr:to>
      <xdr:col>124</xdr:col>
      <xdr:colOff>16154</xdr:colOff>
      <xdr:row>14</xdr:row>
      <xdr:rowOff>10363</xdr:rowOff>
    </xdr:to>
    <xdr:sp macro="" textlink="">
      <xdr:nvSpPr>
        <xdr:cNvPr id="71" name="Pfeil: nach rechts 70">
          <a:extLst>
            <a:ext uri="{FF2B5EF4-FFF2-40B4-BE49-F238E27FC236}">
              <a16:creationId xmlns:a16="http://schemas.microsoft.com/office/drawing/2014/main" id="{6B784BDF-6CE7-416B-8489-7D3B5343FD39}"/>
            </a:ext>
          </a:extLst>
        </xdr:cNvPr>
        <xdr:cNvSpPr/>
      </xdr:nvSpPr>
      <xdr:spPr>
        <a:xfrm rot="5400000">
          <a:off x="10041134" y="2872544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126</xdr:col>
      <xdr:colOff>252458</xdr:colOff>
      <xdr:row>13</xdr:row>
      <xdr:rowOff>2495</xdr:rowOff>
    </xdr:from>
    <xdr:to>
      <xdr:col>126</xdr:col>
      <xdr:colOff>378104</xdr:colOff>
      <xdr:row>14</xdr:row>
      <xdr:rowOff>838</xdr:rowOff>
    </xdr:to>
    <xdr:sp macro="" textlink="">
      <xdr:nvSpPr>
        <xdr:cNvPr id="72" name="Pfeil: nach rechts 71">
          <a:extLst>
            <a:ext uri="{FF2B5EF4-FFF2-40B4-BE49-F238E27FC236}">
              <a16:creationId xmlns:a16="http://schemas.microsoft.com/office/drawing/2014/main" id="{3C73868E-543C-4DB1-BEE2-307F11CB029D}"/>
            </a:ext>
          </a:extLst>
        </xdr:cNvPr>
        <xdr:cNvSpPr/>
      </xdr:nvSpPr>
      <xdr:spPr>
        <a:xfrm rot="5400000">
          <a:off x="11184134" y="2863019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128</xdr:col>
      <xdr:colOff>271508</xdr:colOff>
      <xdr:row>14</xdr:row>
      <xdr:rowOff>12022</xdr:rowOff>
    </xdr:from>
    <xdr:to>
      <xdr:col>129</xdr:col>
      <xdr:colOff>6629</xdr:colOff>
      <xdr:row>15</xdr:row>
      <xdr:rowOff>10365</xdr:rowOff>
    </xdr:to>
    <xdr:sp macro="" textlink="">
      <xdr:nvSpPr>
        <xdr:cNvPr id="67" name="Pfeil: nach rechts 66">
          <a:extLst>
            <a:ext uri="{FF2B5EF4-FFF2-40B4-BE49-F238E27FC236}">
              <a16:creationId xmlns:a16="http://schemas.microsoft.com/office/drawing/2014/main" id="{EB1D2315-CB35-4A51-BE9C-66321AA97A80}"/>
            </a:ext>
          </a:extLst>
        </xdr:cNvPr>
        <xdr:cNvSpPr/>
      </xdr:nvSpPr>
      <xdr:spPr>
        <a:xfrm rot="5400000">
          <a:off x="53160809" y="3063046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16</xdr:col>
      <xdr:colOff>309608</xdr:colOff>
      <xdr:row>14</xdr:row>
      <xdr:rowOff>12021</xdr:rowOff>
    </xdr:from>
    <xdr:to>
      <xdr:col>17</xdr:col>
      <xdr:colOff>54254</xdr:colOff>
      <xdr:row>15</xdr:row>
      <xdr:rowOff>10364</xdr:rowOff>
    </xdr:to>
    <xdr:sp macro="" textlink="">
      <xdr:nvSpPr>
        <xdr:cNvPr id="69" name="Pfeil: nach rechts 68">
          <a:extLst>
            <a:ext uri="{FF2B5EF4-FFF2-40B4-BE49-F238E27FC236}">
              <a16:creationId xmlns:a16="http://schemas.microsoft.com/office/drawing/2014/main" id="{39B1B2AB-7818-40B8-A3E0-A7AEC571416F}"/>
            </a:ext>
          </a:extLst>
        </xdr:cNvPr>
        <xdr:cNvSpPr/>
      </xdr:nvSpPr>
      <xdr:spPr>
        <a:xfrm rot="5400000">
          <a:off x="10431659" y="3063045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81008</xdr:colOff>
      <xdr:row>14</xdr:row>
      <xdr:rowOff>164421</xdr:rowOff>
    </xdr:from>
    <xdr:to>
      <xdr:col>17</xdr:col>
      <xdr:colOff>206654</xdr:colOff>
      <xdr:row>15</xdr:row>
      <xdr:rowOff>162764</xdr:rowOff>
    </xdr:to>
    <xdr:sp macro="" textlink="">
      <xdr:nvSpPr>
        <xdr:cNvPr id="70" name="Pfeil: nach rechts 69">
          <a:extLst>
            <a:ext uri="{FF2B5EF4-FFF2-40B4-BE49-F238E27FC236}">
              <a16:creationId xmlns:a16="http://schemas.microsoft.com/office/drawing/2014/main" id="{6A2CA0B8-7099-4F04-B745-B29719AF9CE9}"/>
            </a:ext>
          </a:extLst>
        </xdr:cNvPr>
        <xdr:cNvSpPr/>
      </xdr:nvSpPr>
      <xdr:spPr>
        <a:xfrm rot="5400000">
          <a:off x="10584059" y="3215445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233408</xdr:colOff>
      <xdr:row>15</xdr:row>
      <xdr:rowOff>126321</xdr:rowOff>
    </xdr:from>
    <xdr:to>
      <xdr:col>17</xdr:col>
      <xdr:colOff>359054</xdr:colOff>
      <xdr:row>16</xdr:row>
      <xdr:rowOff>124664</xdr:rowOff>
    </xdr:to>
    <xdr:sp macro="" textlink="">
      <xdr:nvSpPr>
        <xdr:cNvPr id="73" name="Pfeil: nach rechts 72">
          <a:extLst>
            <a:ext uri="{FF2B5EF4-FFF2-40B4-BE49-F238E27FC236}">
              <a16:creationId xmlns:a16="http://schemas.microsoft.com/office/drawing/2014/main" id="{763700F0-C8CE-4A98-8DCB-A173E3FAB41F}"/>
            </a:ext>
          </a:extLst>
        </xdr:cNvPr>
        <xdr:cNvSpPr/>
      </xdr:nvSpPr>
      <xdr:spPr>
        <a:xfrm rot="5400000">
          <a:off x="10736459" y="3367845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129</xdr:col>
      <xdr:colOff>261983</xdr:colOff>
      <xdr:row>15</xdr:row>
      <xdr:rowOff>2498</xdr:rowOff>
    </xdr:from>
    <xdr:to>
      <xdr:col>129</xdr:col>
      <xdr:colOff>387629</xdr:colOff>
      <xdr:row>16</xdr:row>
      <xdr:rowOff>841</xdr:rowOff>
    </xdr:to>
    <xdr:sp macro="" textlink="">
      <xdr:nvSpPr>
        <xdr:cNvPr id="74" name="Pfeil: nach rechts 73">
          <a:extLst>
            <a:ext uri="{FF2B5EF4-FFF2-40B4-BE49-F238E27FC236}">
              <a16:creationId xmlns:a16="http://schemas.microsoft.com/office/drawing/2014/main" id="{8BB00B80-6E93-4297-BC09-1BB497245A4F}"/>
            </a:ext>
          </a:extLst>
        </xdr:cNvPr>
        <xdr:cNvSpPr/>
      </xdr:nvSpPr>
      <xdr:spPr>
        <a:xfrm rot="5400000">
          <a:off x="53541809" y="3244022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16</xdr:col>
      <xdr:colOff>317132</xdr:colOff>
      <xdr:row>13</xdr:row>
      <xdr:rowOff>173691</xdr:rowOff>
    </xdr:from>
    <xdr:to>
      <xdr:col>17</xdr:col>
      <xdr:colOff>49085</xdr:colOff>
      <xdr:row>15</xdr:row>
      <xdr:rowOff>15127</xdr:rowOff>
    </xdr:to>
    <xdr:sp macro="" textlink="">
      <xdr:nvSpPr>
        <xdr:cNvPr id="75" name="Pfeil: nach rechts 74">
          <a:extLst>
            <a:ext uri="{FF2B5EF4-FFF2-40B4-BE49-F238E27FC236}">
              <a16:creationId xmlns:a16="http://schemas.microsoft.com/office/drawing/2014/main" id="{CDB8C9BB-21AA-4D6E-B40F-7A3BCD2F8421}"/>
            </a:ext>
          </a:extLst>
        </xdr:cNvPr>
        <xdr:cNvSpPr/>
      </xdr:nvSpPr>
      <xdr:spPr>
        <a:xfrm rot="16200000">
          <a:off x="10416041" y="3057357"/>
          <a:ext cx="222436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88532</xdr:colOff>
      <xdr:row>14</xdr:row>
      <xdr:rowOff>135591</xdr:rowOff>
    </xdr:from>
    <xdr:to>
      <xdr:col>17</xdr:col>
      <xdr:colOff>201485</xdr:colOff>
      <xdr:row>15</xdr:row>
      <xdr:rowOff>167527</xdr:rowOff>
    </xdr:to>
    <xdr:sp macro="" textlink="">
      <xdr:nvSpPr>
        <xdr:cNvPr id="76" name="Pfeil: nach rechts 75">
          <a:extLst>
            <a:ext uri="{FF2B5EF4-FFF2-40B4-BE49-F238E27FC236}">
              <a16:creationId xmlns:a16="http://schemas.microsoft.com/office/drawing/2014/main" id="{F5812149-4A5A-480D-ABF9-01C97C955759}"/>
            </a:ext>
          </a:extLst>
        </xdr:cNvPr>
        <xdr:cNvSpPr/>
      </xdr:nvSpPr>
      <xdr:spPr>
        <a:xfrm rot="16200000">
          <a:off x="10568441" y="3209757"/>
          <a:ext cx="222436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131</xdr:col>
      <xdr:colOff>259984</xdr:colOff>
      <xdr:row>15</xdr:row>
      <xdr:rowOff>164165</xdr:rowOff>
    </xdr:from>
    <xdr:to>
      <xdr:col>131</xdr:col>
      <xdr:colOff>372937</xdr:colOff>
      <xdr:row>17</xdr:row>
      <xdr:rowOff>5601</xdr:rowOff>
    </xdr:to>
    <xdr:sp macro="" textlink="">
      <xdr:nvSpPr>
        <xdr:cNvPr id="77" name="Pfeil: nach rechts 76">
          <a:extLst>
            <a:ext uri="{FF2B5EF4-FFF2-40B4-BE49-F238E27FC236}">
              <a16:creationId xmlns:a16="http://schemas.microsoft.com/office/drawing/2014/main" id="{C648AC6E-72CA-44CC-8658-136EBF66F845}"/>
            </a:ext>
          </a:extLst>
        </xdr:cNvPr>
        <xdr:cNvSpPr/>
      </xdr:nvSpPr>
      <xdr:spPr>
        <a:xfrm rot="16200000">
          <a:off x="54297718" y="3428831"/>
          <a:ext cx="222436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arnk, Torsten" id="{42D614FB-4271-4AFB-9E12-2207F69EEA27}" userId="S::uidg1579@contiwan.com::971f1c46-5127-4bee-94c8-5c4c661ccf55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37" dT="2020-06-14T20:53:13.05" personId="{42D614FB-4271-4AFB-9E12-2207F69EEA27}" id="{182A5907-34D1-4C5F-A0F4-773BEC7A01B9}">
    <text>33 als duTrollo, +3 als Mansimum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microsoft.com/office/2017/10/relationships/threadedComment" Target="../threadedComments/threadedComment1.xml"/><Relationship Id="rId2" Type="http://schemas.openxmlformats.org/officeDocument/2006/relationships/hyperlink" Target="https://lichess.org/@/Cafe-Hemdhoch" TargetMode="External"/><Relationship Id="rId1" Type="http://schemas.openxmlformats.org/officeDocument/2006/relationships/hyperlink" Target="https://lichess.org/@/Luke12289063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039C5-E32E-464A-8641-CE3AD09CE1A2}">
  <dimension ref="B2:EZ258"/>
  <sheetViews>
    <sheetView topLeftCell="F31" zoomScale="115" zoomScaleNormal="115" workbookViewId="0">
      <selection activeCell="AM35" sqref="AM35"/>
    </sheetView>
  </sheetViews>
  <sheetFormatPr baseColWidth="10" defaultRowHeight="15" x14ac:dyDescent="0.25"/>
  <cols>
    <col min="1" max="1" width="8.28515625" customWidth="1"/>
    <col min="2" max="2" width="5.85546875" customWidth="1"/>
    <col min="4" max="4" width="15" style="3" customWidth="1"/>
    <col min="5" max="16" width="5.7109375" style="3" customWidth="1"/>
    <col min="17" max="17" width="10" style="3" customWidth="1"/>
    <col min="18" max="19" width="5.7109375" style="3" customWidth="1"/>
    <col min="20" max="79" width="5.7109375" customWidth="1"/>
    <col min="80" max="80" width="6.140625" customWidth="1"/>
    <col min="81" max="82" width="5.7109375" customWidth="1"/>
    <col min="83" max="83" width="5.5703125" customWidth="1"/>
    <col min="84" max="133" width="5.7109375" customWidth="1"/>
    <col min="134" max="134" width="5.85546875" customWidth="1"/>
    <col min="135" max="136" width="5.7109375" customWidth="1"/>
    <col min="137" max="146" width="5.85546875" customWidth="1"/>
    <col min="148" max="148" width="6.5703125" customWidth="1"/>
  </cols>
  <sheetData>
    <row r="2" spans="2:148" ht="35.25" customHeight="1" x14ac:dyDescent="0.25">
      <c r="B2" s="14"/>
      <c r="C2" s="115" t="s">
        <v>179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67"/>
      <c r="BD2" s="67"/>
      <c r="BE2" s="67"/>
      <c r="BF2" s="67"/>
      <c r="BG2" s="67"/>
      <c r="BH2" s="67"/>
      <c r="BI2" s="70"/>
      <c r="BJ2" s="70"/>
      <c r="BK2" s="70"/>
      <c r="BL2" s="70"/>
      <c r="BM2" s="70"/>
      <c r="BN2" s="70"/>
      <c r="BO2" s="73"/>
      <c r="BP2" s="73"/>
      <c r="BQ2" s="73"/>
      <c r="BR2" s="73"/>
      <c r="BS2" s="73"/>
      <c r="BT2" s="73"/>
      <c r="BU2" s="76"/>
      <c r="BV2" s="76"/>
      <c r="BW2" s="76"/>
      <c r="BX2" s="76"/>
      <c r="BY2" s="76"/>
      <c r="BZ2" s="81"/>
      <c r="CA2" s="81"/>
      <c r="CB2" s="81"/>
      <c r="CC2" s="81"/>
      <c r="CD2" s="81"/>
      <c r="CE2" s="81"/>
      <c r="CF2" s="76"/>
      <c r="CG2" s="86"/>
      <c r="CH2" s="86"/>
      <c r="CI2" s="86"/>
      <c r="CJ2" s="86"/>
      <c r="CK2" s="86"/>
      <c r="CL2" s="86"/>
      <c r="CM2" s="86"/>
      <c r="CN2" s="86"/>
      <c r="CO2" s="86"/>
      <c r="CP2" s="90"/>
      <c r="CQ2" s="90"/>
      <c r="CR2" s="90"/>
      <c r="CS2" s="90"/>
      <c r="CT2" s="90"/>
      <c r="CU2" s="90"/>
      <c r="CV2" s="93"/>
      <c r="CW2" s="93"/>
      <c r="CX2" s="93"/>
      <c r="CY2" s="93"/>
      <c r="CZ2" s="93"/>
      <c r="DA2" s="93"/>
      <c r="DB2" s="93"/>
      <c r="DC2" s="93"/>
      <c r="DD2" s="93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104"/>
      <c r="DQ2" s="104"/>
      <c r="DR2" s="104"/>
      <c r="DS2" s="104"/>
      <c r="DT2" s="104"/>
      <c r="DU2" s="104"/>
      <c r="DV2" s="104"/>
      <c r="DW2" s="104"/>
      <c r="DX2" s="104"/>
      <c r="DY2" s="109"/>
      <c r="DZ2" s="109"/>
      <c r="EA2" s="109"/>
      <c r="EB2" s="109"/>
      <c r="EC2" s="109"/>
      <c r="ED2" s="109"/>
      <c r="EE2" s="109"/>
      <c r="EF2" s="109"/>
      <c r="EG2" s="109"/>
      <c r="EH2" s="112"/>
      <c r="EI2" s="112"/>
      <c r="EJ2" s="112"/>
      <c r="EK2" s="112"/>
      <c r="EL2" s="112"/>
      <c r="EM2" s="112"/>
      <c r="EN2" s="112"/>
      <c r="EO2" s="112"/>
      <c r="EP2" s="112"/>
      <c r="EQ2" s="14"/>
      <c r="ER2" s="14"/>
    </row>
    <row r="3" spans="2:148" x14ac:dyDescent="0.25">
      <c r="B3" s="14"/>
      <c r="C3" s="14"/>
      <c r="D3" s="15"/>
      <c r="E3" s="114" t="s">
        <v>42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56"/>
      <c r="AO3" s="56"/>
      <c r="AP3" s="56"/>
      <c r="AQ3" s="56"/>
      <c r="AR3" s="56"/>
      <c r="AS3" s="56"/>
      <c r="AT3" s="59"/>
      <c r="AU3" s="59"/>
      <c r="AV3" s="59"/>
      <c r="AW3" s="62"/>
      <c r="AX3" s="62"/>
      <c r="AY3" s="62"/>
      <c r="AZ3" s="62"/>
      <c r="BA3" s="62"/>
      <c r="BB3" s="62"/>
      <c r="BC3" s="66"/>
      <c r="BD3" s="66"/>
      <c r="BE3" s="66"/>
      <c r="BF3" s="66"/>
      <c r="BG3" s="66"/>
      <c r="BH3" s="66"/>
      <c r="BI3" s="69"/>
      <c r="BJ3" s="69"/>
      <c r="BK3" s="69"/>
      <c r="BL3" s="69"/>
      <c r="BM3" s="69"/>
      <c r="BN3" s="69"/>
      <c r="BO3" s="72"/>
      <c r="BP3" s="72"/>
      <c r="BQ3" s="72"/>
      <c r="BR3" s="72"/>
      <c r="BS3" s="72"/>
      <c r="BT3" s="72"/>
      <c r="BU3" s="75"/>
      <c r="BV3" s="75"/>
      <c r="BW3" s="75"/>
      <c r="BX3" s="75"/>
      <c r="BY3" s="75"/>
      <c r="BZ3" s="80"/>
      <c r="CA3" s="80"/>
      <c r="CB3" s="80"/>
      <c r="CC3" s="80"/>
      <c r="CD3" s="80"/>
      <c r="CE3" s="80"/>
      <c r="CF3" s="75"/>
      <c r="CG3" s="85"/>
      <c r="CH3" s="85"/>
      <c r="CI3" s="85"/>
      <c r="CJ3" s="85"/>
      <c r="CK3" s="85"/>
      <c r="CL3" s="85"/>
      <c r="CM3" s="85"/>
      <c r="CN3" s="85"/>
      <c r="CO3" s="85"/>
      <c r="CP3" s="89"/>
      <c r="CQ3" s="89"/>
      <c r="CR3" s="89"/>
      <c r="CS3" s="89"/>
      <c r="CT3" s="89"/>
      <c r="CU3" s="89"/>
      <c r="CV3" s="92"/>
      <c r="CW3" s="92"/>
      <c r="CX3" s="92"/>
      <c r="CY3" s="92"/>
      <c r="CZ3" s="92"/>
      <c r="DA3" s="92"/>
      <c r="DB3" s="92"/>
      <c r="DC3" s="92"/>
      <c r="DD3" s="92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103"/>
      <c r="DQ3" s="103"/>
      <c r="DR3" s="103"/>
      <c r="DS3" s="103"/>
      <c r="DT3" s="103"/>
      <c r="DU3" s="103"/>
      <c r="DV3" s="103"/>
      <c r="DW3" s="103"/>
      <c r="DX3" s="103"/>
      <c r="DY3" s="108"/>
      <c r="DZ3" s="108"/>
      <c r="EA3" s="108"/>
      <c r="EB3" s="108"/>
      <c r="EC3" s="108"/>
      <c r="ED3" s="108"/>
      <c r="EE3" s="108"/>
      <c r="EF3" s="108"/>
      <c r="EG3" s="108"/>
      <c r="EH3" s="111"/>
      <c r="EI3" s="111"/>
      <c r="EJ3" s="111"/>
      <c r="EK3" s="111"/>
      <c r="EL3" s="111"/>
      <c r="EM3" s="111"/>
      <c r="EN3" s="111"/>
      <c r="EO3" s="111"/>
      <c r="EP3" s="111"/>
      <c r="EQ3" s="14"/>
      <c r="ER3" s="14"/>
    </row>
    <row r="4" spans="2:148" x14ac:dyDescent="0.25">
      <c r="B4" s="14"/>
      <c r="C4" s="16"/>
      <c r="D4" s="13" t="s">
        <v>79</v>
      </c>
      <c r="E4" s="20">
        <v>1</v>
      </c>
      <c r="F4" s="20">
        <v>2</v>
      </c>
      <c r="G4" s="20">
        <v>3</v>
      </c>
      <c r="H4" s="20">
        <v>4</v>
      </c>
      <c r="I4" s="20">
        <v>5</v>
      </c>
      <c r="J4" s="20">
        <v>6</v>
      </c>
      <c r="K4" s="20">
        <v>7</v>
      </c>
      <c r="L4" s="20">
        <v>8</v>
      </c>
      <c r="M4" s="20">
        <v>9</v>
      </c>
      <c r="N4" s="20">
        <v>10</v>
      </c>
      <c r="O4" s="20">
        <v>11</v>
      </c>
      <c r="P4" s="20">
        <v>12</v>
      </c>
      <c r="Q4" s="13" t="s">
        <v>71</v>
      </c>
      <c r="R4" s="20">
        <v>13</v>
      </c>
      <c r="S4" s="20">
        <v>14</v>
      </c>
      <c r="T4" s="20">
        <v>15</v>
      </c>
      <c r="U4" s="20">
        <v>16</v>
      </c>
      <c r="V4" s="20">
        <v>17</v>
      </c>
      <c r="W4" s="20">
        <v>18</v>
      </c>
      <c r="X4" s="20">
        <v>19</v>
      </c>
      <c r="Y4" s="20">
        <v>20</v>
      </c>
      <c r="Z4" s="20">
        <v>21</v>
      </c>
      <c r="AA4" s="22">
        <v>22</v>
      </c>
      <c r="AB4" s="20">
        <v>23</v>
      </c>
      <c r="AC4" s="20">
        <v>24</v>
      </c>
      <c r="AD4" s="20">
        <v>25</v>
      </c>
      <c r="AE4" s="20">
        <v>26</v>
      </c>
      <c r="AF4" s="20">
        <v>27</v>
      </c>
      <c r="AG4" s="20"/>
      <c r="AH4" s="20">
        <v>28</v>
      </c>
      <c r="AI4" s="20">
        <v>29</v>
      </c>
      <c r="AJ4" s="20">
        <v>30</v>
      </c>
      <c r="AK4" s="20">
        <v>31</v>
      </c>
      <c r="AL4" s="20">
        <v>32</v>
      </c>
      <c r="AM4" s="20">
        <v>33</v>
      </c>
      <c r="AN4" s="20">
        <v>34</v>
      </c>
      <c r="AO4" s="20">
        <v>35</v>
      </c>
      <c r="AP4" s="20">
        <v>36</v>
      </c>
      <c r="AQ4" s="20">
        <v>37</v>
      </c>
      <c r="AR4" s="20">
        <v>38</v>
      </c>
      <c r="AS4" s="20">
        <v>39</v>
      </c>
      <c r="AT4" s="20">
        <v>40</v>
      </c>
      <c r="AU4" s="20">
        <v>41</v>
      </c>
      <c r="AV4" s="20">
        <v>42</v>
      </c>
      <c r="AW4" s="20">
        <v>43</v>
      </c>
      <c r="AX4" s="20">
        <v>44</v>
      </c>
      <c r="AY4" s="20">
        <v>45</v>
      </c>
      <c r="AZ4" s="20">
        <v>46</v>
      </c>
      <c r="BA4" s="20">
        <v>47</v>
      </c>
      <c r="BB4" s="20">
        <v>48</v>
      </c>
      <c r="BC4" s="20">
        <v>49</v>
      </c>
      <c r="BD4" s="20">
        <v>50</v>
      </c>
      <c r="BE4" s="20">
        <v>51</v>
      </c>
      <c r="BF4" s="20">
        <v>52</v>
      </c>
      <c r="BG4" s="20">
        <v>53</v>
      </c>
      <c r="BH4" s="20">
        <v>54</v>
      </c>
      <c r="BI4" s="20">
        <v>55</v>
      </c>
      <c r="BJ4" s="20">
        <v>56</v>
      </c>
      <c r="BK4" s="20">
        <v>57</v>
      </c>
      <c r="BL4" s="20">
        <v>58</v>
      </c>
      <c r="BM4" s="20">
        <v>59</v>
      </c>
      <c r="BN4" s="20">
        <v>60</v>
      </c>
      <c r="BO4" s="20">
        <v>61</v>
      </c>
      <c r="BP4" s="20">
        <v>62</v>
      </c>
      <c r="BQ4" s="20">
        <v>63</v>
      </c>
      <c r="BR4" s="20">
        <v>64</v>
      </c>
      <c r="BS4" s="20">
        <v>65</v>
      </c>
      <c r="BT4" s="20">
        <v>66</v>
      </c>
      <c r="BU4" s="20">
        <v>67</v>
      </c>
      <c r="BV4" s="20">
        <v>68</v>
      </c>
      <c r="BW4" s="20">
        <v>69</v>
      </c>
      <c r="BX4" s="20">
        <v>70</v>
      </c>
      <c r="BY4" s="20">
        <v>71</v>
      </c>
      <c r="BZ4" s="20">
        <v>72</v>
      </c>
      <c r="CA4" s="20">
        <v>73</v>
      </c>
      <c r="CB4" s="20">
        <v>74</v>
      </c>
      <c r="CC4" s="20">
        <v>75</v>
      </c>
      <c r="CD4" s="20">
        <v>76</v>
      </c>
      <c r="CE4" s="20">
        <v>77</v>
      </c>
      <c r="CF4" s="20">
        <v>78</v>
      </c>
      <c r="CG4" s="20">
        <v>79</v>
      </c>
      <c r="CH4" s="20">
        <v>80</v>
      </c>
      <c r="CI4" s="20">
        <v>81</v>
      </c>
      <c r="CJ4" s="20">
        <v>82</v>
      </c>
      <c r="CK4" s="20">
        <v>83</v>
      </c>
      <c r="CL4" s="20">
        <v>84</v>
      </c>
      <c r="CM4" s="20">
        <v>85</v>
      </c>
      <c r="CN4" s="20">
        <v>86</v>
      </c>
      <c r="CO4" s="20">
        <v>87</v>
      </c>
      <c r="CP4" s="20">
        <v>88</v>
      </c>
      <c r="CQ4" s="20">
        <v>89</v>
      </c>
      <c r="CR4" s="20">
        <v>90</v>
      </c>
      <c r="CS4" s="20">
        <v>91</v>
      </c>
      <c r="CT4" s="20">
        <v>92</v>
      </c>
      <c r="CU4" s="20">
        <v>93</v>
      </c>
      <c r="CV4" s="20">
        <v>94</v>
      </c>
      <c r="CW4" s="20">
        <v>95</v>
      </c>
      <c r="CX4" s="20">
        <v>96</v>
      </c>
      <c r="CY4" s="20">
        <v>97</v>
      </c>
      <c r="CZ4" s="20">
        <v>98</v>
      </c>
      <c r="DA4" s="20">
        <v>99</v>
      </c>
      <c r="DB4" s="20">
        <v>100</v>
      </c>
      <c r="DC4" s="20">
        <v>101</v>
      </c>
      <c r="DD4" s="20">
        <v>102</v>
      </c>
      <c r="DE4" s="20">
        <v>103</v>
      </c>
      <c r="DF4" s="20">
        <v>104</v>
      </c>
      <c r="DG4" s="20">
        <v>105</v>
      </c>
      <c r="DH4" s="20">
        <v>106</v>
      </c>
      <c r="DI4" s="20">
        <v>107</v>
      </c>
      <c r="DJ4" s="20">
        <v>108</v>
      </c>
      <c r="DK4" s="20">
        <v>109</v>
      </c>
      <c r="DL4" s="20">
        <v>110</v>
      </c>
      <c r="DM4" s="20">
        <v>111</v>
      </c>
      <c r="DN4" s="20">
        <v>112</v>
      </c>
      <c r="DO4" s="20">
        <v>113</v>
      </c>
      <c r="DP4" s="20">
        <v>114</v>
      </c>
      <c r="DQ4" s="20">
        <v>115</v>
      </c>
      <c r="DR4" s="20">
        <v>116</v>
      </c>
      <c r="DS4" s="20">
        <v>117</v>
      </c>
      <c r="DT4" s="20">
        <v>118</v>
      </c>
      <c r="DU4" s="20">
        <v>119</v>
      </c>
      <c r="DV4" s="20">
        <v>120</v>
      </c>
      <c r="DW4" s="20">
        <v>121</v>
      </c>
      <c r="DX4" s="20">
        <v>122</v>
      </c>
      <c r="DY4" s="20">
        <v>123</v>
      </c>
      <c r="DZ4" s="20">
        <v>124</v>
      </c>
      <c r="EA4" s="20">
        <v>125</v>
      </c>
      <c r="EB4" s="20">
        <v>126</v>
      </c>
      <c r="EC4" s="20">
        <v>127</v>
      </c>
      <c r="ED4" s="20">
        <v>128</v>
      </c>
      <c r="EE4" s="20">
        <v>129</v>
      </c>
      <c r="EF4" s="20">
        <v>130</v>
      </c>
      <c r="EG4" s="20">
        <v>131</v>
      </c>
      <c r="EH4" s="20">
        <v>132</v>
      </c>
      <c r="EI4" s="20">
        <v>133</v>
      </c>
      <c r="EJ4" s="20">
        <v>134</v>
      </c>
      <c r="EK4" s="20">
        <v>135</v>
      </c>
      <c r="EL4" s="20">
        <v>136</v>
      </c>
      <c r="EM4" s="20">
        <v>137</v>
      </c>
      <c r="EN4" s="20">
        <v>138</v>
      </c>
      <c r="EO4" s="20">
        <v>139</v>
      </c>
      <c r="EP4" s="20">
        <v>140</v>
      </c>
      <c r="EQ4" s="14"/>
    </row>
    <row r="5" spans="2:148" x14ac:dyDescent="0.25">
      <c r="B5" s="14"/>
      <c r="C5" s="16"/>
      <c r="D5" s="2" t="s">
        <v>77</v>
      </c>
      <c r="E5" s="20" t="s">
        <v>48</v>
      </c>
      <c r="F5" s="20" t="s">
        <v>49</v>
      </c>
      <c r="G5" s="20" t="s">
        <v>50</v>
      </c>
      <c r="H5" s="21" t="s">
        <v>51</v>
      </c>
      <c r="I5" s="20" t="s">
        <v>52</v>
      </c>
      <c r="J5" s="20" t="s">
        <v>53</v>
      </c>
      <c r="K5" s="21" t="s">
        <v>63</v>
      </c>
      <c r="L5" s="20" t="s">
        <v>64</v>
      </c>
      <c r="M5" s="20" t="s">
        <v>65</v>
      </c>
      <c r="N5" s="20" t="s">
        <v>66</v>
      </c>
      <c r="O5" s="20" t="s">
        <v>67</v>
      </c>
      <c r="P5" s="20" t="s">
        <v>68</v>
      </c>
      <c r="Q5" s="13"/>
      <c r="R5" s="20" t="s">
        <v>69</v>
      </c>
      <c r="S5" s="20" t="s">
        <v>70</v>
      </c>
      <c r="T5" s="20" t="s">
        <v>35</v>
      </c>
      <c r="U5" s="20" t="s">
        <v>36</v>
      </c>
      <c r="V5" s="20" t="s">
        <v>34</v>
      </c>
      <c r="W5" s="20" t="s">
        <v>37</v>
      </c>
      <c r="X5" s="20" t="s">
        <v>33</v>
      </c>
      <c r="Y5" s="20" t="s">
        <v>38</v>
      </c>
      <c r="Z5" s="20" t="s">
        <v>32</v>
      </c>
      <c r="AA5" s="20" t="s">
        <v>39</v>
      </c>
      <c r="AB5" s="20" t="s">
        <v>31</v>
      </c>
      <c r="AC5" s="20" t="s">
        <v>40</v>
      </c>
      <c r="AD5" s="20" t="s">
        <v>30</v>
      </c>
      <c r="AE5" s="21" t="s">
        <v>41</v>
      </c>
      <c r="AF5" s="20" t="s">
        <v>29</v>
      </c>
      <c r="AG5" s="21" t="s">
        <v>28</v>
      </c>
      <c r="AH5" s="20" t="s">
        <v>27</v>
      </c>
      <c r="AI5" s="20" t="s">
        <v>43</v>
      </c>
      <c r="AJ5" s="20" t="s">
        <v>44</v>
      </c>
      <c r="AK5" s="20" t="s">
        <v>46</v>
      </c>
      <c r="AL5" s="20" t="s">
        <v>45</v>
      </c>
      <c r="AM5" s="21" t="s">
        <v>383</v>
      </c>
      <c r="AN5" s="20" t="s">
        <v>384</v>
      </c>
      <c r="AO5" s="20" t="s">
        <v>382</v>
      </c>
      <c r="AP5" s="21" t="s">
        <v>385</v>
      </c>
      <c r="AQ5" s="21" t="s">
        <v>386</v>
      </c>
      <c r="AR5" s="20" t="s">
        <v>387</v>
      </c>
      <c r="AS5" s="20" t="s">
        <v>388</v>
      </c>
      <c r="AT5" s="20" t="s">
        <v>442</v>
      </c>
      <c r="AU5" s="20" t="s">
        <v>444</v>
      </c>
      <c r="AV5" s="20" t="s">
        <v>443</v>
      </c>
      <c r="AW5" s="20" t="s">
        <v>471</v>
      </c>
      <c r="AX5" s="20" t="s">
        <v>472</v>
      </c>
      <c r="AY5" s="21" t="s">
        <v>474</v>
      </c>
      <c r="AZ5" s="20" t="s">
        <v>473</v>
      </c>
      <c r="BA5" s="20" t="s">
        <v>475</v>
      </c>
      <c r="BB5" s="20" t="s">
        <v>476</v>
      </c>
      <c r="BC5" s="20" t="s">
        <v>529</v>
      </c>
      <c r="BD5" s="20" t="s">
        <v>530</v>
      </c>
      <c r="BE5" s="20" t="s">
        <v>531</v>
      </c>
      <c r="BF5" s="21" t="s">
        <v>534</v>
      </c>
      <c r="BG5" s="21" t="s">
        <v>533</v>
      </c>
      <c r="BH5" s="20" t="s">
        <v>532</v>
      </c>
      <c r="BI5" s="20" t="s">
        <v>577</v>
      </c>
      <c r="BJ5" s="20" t="s">
        <v>578</v>
      </c>
      <c r="BK5" s="20" t="s">
        <v>579</v>
      </c>
      <c r="BL5" s="20" t="s">
        <v>581</v>
      </c>
      <c r="BM5" s="20" t="s">
        <v>580</v>
      </c>
      <c r="BN5" s="20" t="s">
        <v>582</v>
      </c>
      <c r="BO5" s="20" t="s">
        <v>608</v>
      </c>
      <c r="BP5" s="20" t="s">
        <v>609</v>
      </c>
      <c r="BQ5" s="20" t="s">
        <v>610</v>
      </c>
      <c r="BR5" s="20" t="s">
        <v>611</v>
      </c>
      <c r="BS5" s="20" t="s">
        <v>612</v>
      </c>
      <c r="BT5" s="20" t="s">
        <v>613</v>
      </c>
      <c r="BU5" s="20" t="s">
        <v>654</v>
      </c>
      <c r="BV5" s="20" t="s">
        <v>655</v>
      </c>
      <c r="BW5" s="20" t="s">
        <v>656</v>
      </c>
      <c r="BX5" s="20" t="s">
        <v>657</v>
      </c>
      <c r="BY5" s="20" t="s">
        <v>658</v>
      </c>
      <c r="BZ5" s="20" t="s">
        <v>659</v>
      </c>
      <c r="CA5" s="20" t="s">
        <v>695</v>
      </c>
      <c r="CB5" s="21" t="s">
        <v>698</v>
      </c>
      <c r="CC5" s="20" t="s">
        <v>726</v>
      </c>
      <c r="CD5" s="20" t="s">
        <v>696</v>
      </c>
      <c r="CE5" s="21" t="s">
        <v>727</v>
      </c>
      <c r="CF5" s="20" t="s">
        <v>697</v>
      </c>
      <c r="CG5" s="21" t="s">
        <v>728</v>
      </c>
      <c r="CH5" s="20" t="s">
        <v>729</v>
      </c>
      <c r="CI5" s="20" t="s">
        <v>730</v>
      </c>
      <c r="CJ5" s="20" t="s">
        <v>731</v>
      </c>
      <c r="CK5" s="20" t="s">
        <v>732</v>
      </c>
      <c r="CL5" s="20" t="s">
        <v>733</v>
      </c>
      <c r="CM5" s="20" t="s">
        <v>734</v>
      </c>
      <c r="CN5" s="20" t="s">
        <v>735</v>
      </c>
      <c r="CO5" s="20" t="s">
        <v>736</v>
      </c>
      <c r="CP5" s="20" t="s">
        <v>831</v>
      </c>
      <c r="CQ5" s="20" t="s">
        <v>832</v>
      </c>
      <c r="CR5" s="20" t="s">
        <v>833</v>
      </c>
      <c r="CS5" s="20" t="s">
        <v>835</v>
      </c>
      <c r="CT5" s="20" t="s">
        <v>834</v>
      </c>
      <c r="CU5" s="20" t="s">
        <v>836</v>
      </c>
      <c r="CV5" s="20" t="s">
        <v>873</v>
      </c>
      <c r="CW5" s="20" t="s">
        <v>874</v>
      </c>
      <c r="CX5" s="20" t="s">
        <v>875</v>
      </c>
      <c r="CY5" s="20" t="s">
        <v>876</v>
      </c>
      <c r="CZ5" s="20" t="s">
        <v>877</v>
      </c>
      <c r="DA5" s="20" t="s">
        <v>878</v>
      </c>
      <c r="DB5" s="20" t="s">
        <v>879</v>
      </c>
      <c r="DC5" s="20" t="s">
        <v>880</v>
      </c>
      <c r="DD5" s="20" t="s">
        <v>881</v>
      </c>
      <c r="DE5" s="20" t="s">
        <v>959</v>
      </c>
      <c r="DF5" s="20" t="s">
        <v>954</v>
      </c>
      <c r="DG5" s="20" t="s">
        <v>960</v>
      </c>
      <c r="DH5" s="20" t="s">
        <v>955</v>
      </c>
      <c r="DI5" s="20" t="s">
        <v>961</v>
      </c>
      <c r="DJ5" s="20" t="s">
        <v>956</v>
      </c>
      <c r="DK5" s="20" t="s">
        <v>962</v>
      </c>
      <c r="DL5" s="20" t="s">
        <v>957</v>
      </c>
      <c r="DM5" s="20" t="s">
        <v>963</v>
      </c>
      <c r="DN5" s="20" t="s">
        <v>958</v>
      </c>
      <c r="DO5" s="20" t="s">
        <v>964</v>
      </c>
      <c r="DP5" s="20" t="s">
        <v>1029</v>
      </c>
      <c r="DQ5" s="20" t="s">
        <v>1030</v>
      </c>
      <c r="DR5" s="20" t="s">
        <v>1031</v>
      </c>
      <c r="DS5" s="20" t="s">
        <v>1032</v>
      </c>
      <c r="DT5" s="21" t="s">
        <v>1033</v>
      </c>
      <c r="DU5" s="20" t="s">
        <v>1034</v>
      </c>
      <c r="DV5" s="20" t="s">
        <v>1035</v>
      </c>
      <c r="DW5" s="21" t="s">
        <v>1036</v>
      </c>
      <c r="DX5" s="20" t="s">
        <v>1037</v>
      </c>
      <c r="DY5" s="20" t="s">
        <v>1081</v>
      </c>
      <c r="DZ5" s="21" t="s">
        <v>1082</v>
      </c>
      <c r="EA5" s="20" t="s">
        <v>1085</v>
      </c>
      <c r="EB5" s="20" t="s">
        <v>1083</v>
      </c>
      <c r="EC5" s="21" t="s">
        <v>1086</v>
      </c>
      <c r="ED5" s="20" t="s">
        <v>1089</v>
      </c>
      <c r="EE5" s="20" t="s">
        <v>1087</v>
      </c>
      <c r="EF5" s="21" t="s">
        <v>1084</v>
      </c>
      <c r="EG5" s="20" t="s">
        <v>1088</v>
      </c>
      <c r="EH5" s="20" t="s">
        <v>1135</v>
      </c>
      <c r="EI5" s="20" t="s">
        <v>1136</v>
      </c>
      <c r="EJ5" s="20" t="s">
        <v>1137</v>
      </c>
      <c r="EK5" s="20" t="s">
        <v>1138</v>
      </c>
      <c r="EL5" s="20" t="s">
        <v>1139</v>
      </c>
      <c r="EM5" s="20" t="s">
        <v>1140</v>
      </c>
      <c r="EN5" s="20" t="s">
        <v>1141</v>
      </c>
      <c r="EO5" s="20" t="s">
        <v>1142</v>
      </c>
      <c r="EP5" s="20" t="s">
        <v>1143</v>
      </c>
      <c r="EQ5" s="14"/>
      <c r="ER5" s="14"/>
    </row>
    <row r="6" spans="2:148" x14ac:dyDescent="0.25">
      <c r="B6" s="14"/>
      <c r="C6" s="16"/>
      <c r="D6" s="2" t="s">
        <v>78</v>
      </c>
      <c r="E6" s="20" t="s">
        <v>76</v>
      </c>
      <c r="F6" s="20" t="s">
        <v>76</v>
      </c>
      <c r="G6" s="20" t="s">
        <v>80</v>
      </c>
      <c r="H6" s="20" t="s">
        <v>81</v>
      </c>
      <c r="I6" s="20" t="s">
        <v>80</v>
      </c>
      <c r="J6" s="20" t="s">
        <v>81</v>
      </c>
      <c r="K6" s="20" t="s">
        <v>76</v>
      </c>
      <c r="L6" s="20" t="s">
        <v>81</v>
      </c>
      <c r="M6" s="20" t="s">
        <v>80</v>
      </c>
      <c r="N6" s="20" t="s">
        <v>76</v>
      </c>
      <c r="O6" s="20" t="s">
        <v>80</v>
      </c>
      <c r="P6" s="20" t="s">
        <v>80</v>
      </c>
      <c r="Q6" s="13"/>
      <c r="R6" s="20" t="s">
        <v>81</v>
      </c>
      <c r="S6" s="20" t="s">
        <v>81</v>
      </c>
      <c r="T6" s="20" t="s">
        <v>76</v>
      </c>
      <c r="U6" s="20" t="s">
        <v>80</v>
      </c>
      <c r="V6" s="20" t="s">
        <v>76</v>
      </c>
      <c r="W6" s="20" t="s">
        <v>80</v>
      </c>
      <c r="X6" s="20" t="s">
        <v>81</v>
      </c>
      <c r="Y6" s="20" t="s">
        <v>76</v>
      </c>
      <c r="Z6" s="20" t="s">
        <v>80</v>
      </c>
      <c r="AA6" s="20" t="s">
        <v>81</v>
      </c>
      <c r="AB6" s="20" t="s">
        <v>76</v>
      </c>
      <c r="AC6" s="20" t="s">
        <v>80</v>
      </c>
      <c r="AD6" s="20" t="s">
        <v>81</v>
      </c>
      <c r="AE6" s="20" t="s">
        <v>76</v>
      </c>
      <c r="AF6" s="20" t="s">
        <v>80</v>
      </c>
      <c r="AG6" s="20" t="s">
        <v>81</v>
      </c>
      <c r="AH6" s="20" t="s">
        <v>81</v>
      </c>
      <c r="AI6" s="20" t="s">
        <v>76</v>
      </c>
      <c r="AJ6" s="20" t="s">
        <v>80</v>
      </c>
      <c r="AK6" s="20" t="s">
        <v>81</v>
      </c>
      <c r="AL6" s="20" t="s">
        <v>76</v>
      </c>
      <c r="AM6" s="20" t="s">
        <v>80</v>
      </c>
      <c r="AN6" s="20" t="s">
        <v>81</v>
      </c>
      <c r="AO6" s="20" t="s">
        <v>76</v>
      </c>
      <c r="AP6" s="20" t="s">
        <v>80</v>
      </c>
      <c r="AQ6" s="20" t="s">
        <v>81</v>
      </c>
      <c r="AR6" s="20" t="s">
        <v>76</v>
      </c>
      <c r="AS6" s="20" t="s">
        <v>80</v>
      </c>
      <c r="AT6" s="20" t="s">
        <v>81</v>
      </c>
      <c r="AU6" s="20" t="s">
        <v>76</v>
      </c>
      <c r="AV6" s="20" t="s">
        <v>80</v>
      </c>
      <c r="AW6" s="20" t="s">
        <v>81</v>
      </c>
      <c r="AX6" s="20" t="s">
        <v>76</v>
      </c>
      <c r="AY6" s="20" t="s">
        <v>80</v>
      </c>
      <c r="AZ6" s="20" t="s">
        <v>81</v>
      </c>
      <c r="BA6" s="20" t="s">
        <v>76</v>
      </c>
      <c r="BB6" s="20" t="s">
        <v>80</v>
      </c>
      <c r="BC6" s="20" t="s">
        <v>81</v>
      </c>
      <c r="BD6" s="20" t="s">
        <v>76</v>
      </c>
      <c r="BE6" s="20" t="s">
        <v>80</v>
      </c>
      <c r="BF6" s="20" t="s">
        <v>81</v>
      </c>
      <c r="BG6" s="20" t="s">
        <v>76</v>
      </c>
      <c r="BH6" s="20" t="s">
        <v>80</v>
      </c>
      <c r="BI6" s="20" t="s">
        <v>81</v>
      </c>
      <c r="BJ6" s="20" t="s">
        <v>76</v>
      </c>
      <c r="BK6" s="20" t="s">
        <v>80</v>
      </c>
      <c r="BL6" s="20" t="s">
        <v>81</v>
      </c>
      <c r="BM6" s="20" t="s">
        <v>76</v>
      </c>
      <c r="BN6" s="20" t="s">
        <v>80</v>
      </c>
      <c r="BO6" s="20" t="s">
        <v>81</v>
      </c>
      <c r="BP6" s="20" t="s">
        <v>76</v>
      </c>
      <c r="BQ6" s="20" t="s">
        <v>80</v>
      </c>
      <c r="BR6" s="20" t="s">
        <v>81</v>
      </c>
      <c r="BS6" s="20" t="s">
        <v>76</v>
      </c>
      <c r="BT6" s="20" t="s">
        <v>80</v>
      </c>
      <c r="BU6" s="20" t="s">
        <v>81</v>
      </c>
      <c r="BV6" s="20" t="s">
        <v>76</v>
      </c>
      <c r="BW6" s="20" t="s">
        <v>80</v>
      </c>
      <c r="BX6" s="20" t="s">
        <v>81</v>
      </c>
      <c r="BY6" s="20" t="s">
        <v>76</v>
      </c>
      <c r="BZ6" s="20" t="s">
        <v>80</v>
      </c>
      <c r="CA6" s="20" t="s">
        <v>81</v>
      </c>
      <c r="CB6" s="20" t="s">
        <v>76</v>
      </c>
      <c r="CC6" s="20" t="s">
        <v>80</v>
      </c>
      <c r="CD6" s="20" t="s">
        <v>81</v>
      </c>
      <c r="CE6" s="20" t="s">
        <v>76</v>
      </c>
      <c r="CF6" s="20" t="s">
        <v>80</v>
      </c>
      <c r="CG6" s="20" t="s">
        <v>81</v>
      </c>
      <c r="CH6" s="20" t="s">
        <v>76</v>
      </c>
      <c r="CI6" s="20" t="s">
        <v>80</v>
      </c>
      <c r="CJ6" s="20" t="s">
        <v>81</v>
      </c>
      <c r="CK6" s="20" t="s">
        <v>76</v>
      </c>
      <c r="CL6" s="20" t="s">
        <v>80</v>
      </c>
      <c r="CM6" s="20" t="s">
        <v>81</v>
      </c>
      <c r="CN6" s="20" t="s">
        <v>76</v>
      </c>
      <c r="CO6" s="20" t="s">
        <v>80</v>
      </c>
      <c r="CP6" s="20" t="s">
        <v>81</v>
      </c>
      <c r="CQ6" s="20" t="s">
        <v>76</v>
      </c>
      <c r="CR6" s="20" t="s">
        <v>80</v>
      </c>
      <c r="CS6" s="20" t="s">
        <v>81</v>
      </c>
      <c r="CT6" s="20" t="s">
        <v>76</v>
      </c>
      <c r="CU6" s="20" t="s">
        <v>80</v>
      </c>
      <c r="CV6" s="20" t="s">
        <v>81</v>
      </c>
      <c r="CW6" s="20" t="s">
        <v>76</v>
      </c>
      <c r="CX6" s="20" t="s">
        <v>80</v>
      </c>
      <c r="CY6" s="20" t="s">
        <v>81</v>
      </c>
      <c r="CZ6" s="20" t="s">
        <v>76</v>
      </c>
      <c r="DA6" s="20" t="s">
        <v>80</v>
      </c>
      <c r="DB6" s="20" t="s">
        <v>81</v>
      </c>
      <c r="DC6" s="20" t="s">
        <v>76</v>
      </c>
      <c r="DD6" s="20" t="s">
        <v>80</v>
      </c>
      <c r="DE6" s="20" t="s">
        <v>81</v>
      </c>
      <c r="DF6" s="20" t="s">
        <v>76</v>
      </c>
      <c r="DG6" s="20" t="s">
        <v>80</v>
      </c>
      <c r="DH6" s="20" t="s">
        <v>81</v>
      </c>
      <c r="DI6" s="20" t="s">
        <v>76</v>
      </c>
      <c r="DJ6" s="20" t="s">
        <v>80</v>
      </c>
      <c r="DK6" s="20" t="s">
        <v>81</v>
      </c>
      <c r="DL6" s="20" t="s">
        <v>76</v>
      </c>
      <c r="DM6" s="20" t="s">
        <v>80</v>
      </c>
      <c r="DN6" s="20" t="s">
        <v>81</v>
      </c>
      <c r="DO6" s="20" t="s">
        <v>76</v>
      </c>
      <c r="DP6" s="20" t="s">
        <v>80</v>
      </c>
      <c r="DQ6" s="20" t="s">
        <v>81</v>
      </c>
      <c r="DR6" s="20" t="s">
        <v>76</v>
      </c>
      <c r="DS6" s="20" t="s">
        <v>80</v>
      </c>
      <c r="DT6" s="20" t="s">
        <v>81</v>
      </c>
      <c r="DU6" s="20" t="s">
        <v>76</v>
      </c>
      <c r="DV6" s="20" t="s">
        <v>80</v>
      </c>
      <c r="DW6" s="20" t="s">
        <v>81</v>
      </c>
      <c r="DX6" s="20" t="s">
        <v>76</v>
      </c>
      <c r="DY6" s="20" t="s">
        <v>80</v>
      </c>
      <c r="DZ6" s="20" t="s">
        <v>81</v>
      </c>
      <c r="EA6" s="20" t="s">
        <v>76</v>
      </c>
      <c r="EB6" s="20" t="s">
        <v>80</v>
      </c>
      <c r="EC6" s="20" t="s">
        <v>81</v>
      </c>
      <c r="ED6" s="20" t="s">
        <v>76</v>
      </c>
      <c r="EE6" s="20" t="s">
        <v>80</v>
      </c>
      <c r="EF6" s="20" t="s">
        <v>81</v>
      </c>
      <c r="EG6" s="20" t="s">
        <v>76</v>
      </c>
      <c r="EH6" s="20" t="s">
        <v>80</v>
      </c>
      <c r="EI6" s="20" t="s">
        <v>81</v>
      </c>
      <c r="EJ6" s="20" t="s">
        <v>76</v>
      </c>
      <c r="EK6" s="20" t="s">
        <v>80</v>
      </c>
      <c r="EL6" s="20" t="s">
        <v>81</v>
      </c>
      <c r="EM6" s="20" t="s">
        <v>76</v>
      </c>
      <c r="EN6" s="20" t="s">
        <v>80</v>
      </c>
      <c r="EO6" s="20" t="s">
        <v>81</v>
      </c>
      <c r="EP6" s="20" t="s">
        <v>76</v>
      </c>
      <c r="EQ6" s="14"/>
      <c r="ER6" s="14"/>
    </row>
    <row r="7" spans="2:148" x14ac:dyDescent="0.25">
      <c r="B7" s="14"/>
      <c r="C7" s="16"/>
      <c r="D7" s="2" t="s">
        <v>13</v>
      </c>
      <c r="E7" s="5"/>
      <c r="F7" s="5"/>
      <c r="G7" s="5"/>
      <c r="H7" s="9"/>
      <c r="I7" s="5"/>
      <c r="J7" s="5"/>
      <c r="K7" s="9"/>
      <c r="L7" s="5"/>
      <c r="M7" s="5"/>
      <c r="N7" s="5"/>
      <c r="O7" s="5"/>
      <c r="P7" s="5"/>
      <c r="Q7" s="2" t="s">
        <v>13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9"/>
      <c r="AF7" s="5"/>
      <c r="AG7" s="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13" t="s">
        <v>82</v>
      </c>
      <c r="ER7" s="14"/>
    </row>
    <row r="8" spans="2:148" s="1" customFormat="1" x14ac:dyDescent="0.25">
      <c r="B8" s="16"/>
      <c r="C8" s="1" t="s">
        <v>0</v>
      </c>
      <c r="D8" s="4" t="s">
        <v>14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" t="s">
        <v>14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2"/>
      <c r="ER8" s="16"/>
    </row>
    <row r="9" spans="2:148" s="1" customFormat="1" x14ac:dyDescent="0.25">
      <c r="B9" s="16"/>
      <c r="C9" s="1" t="s">
        <v>1</v>
      </c>
      <c r="D9" s="2" t="s">
        <v>15</v>
      </c>
      <c r="E9" s="9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" t="s">
        <v>15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2"/>
      <c r="ER9" s="16"/>
    </row>
    <row r="10" spans="2:148" s="1" customFormat="1" ht="15.75" x14ac:dyDescent="0.25">
      <c r="B10" s="16"/>
      <c r="C10" s="1" t="s">
        <v>2</v>
      </c>
      <c r="D10" s="2" t="s">
        <v>54</v>
      </c>
      <c r="E10" s="98"/>
      <c r="F10" s="98"/>
      <c r="G10" s="6"/>
      <c r="H10" s="6"/>
      <c r="I10" s="6"/>
      <c r="J10" s="6"/>
      <c r="K10" s="6"/>
      <c r="L10" s="6"/>
      <c r="M10" s="6"/>
      <c r="N10" s="6"/>
      <c r="O10" s="6"/>
      <c r="P10" s="6"/>
      <c r="Q10" s="2" t="s">
        <v>16</v>
      </c>
      <c r="R10" s="6"/>
      <c r="S10" s="6"/>
      <c r="T10" s="12"/>
      <c r="U10" s="12"/>
      <c r="V10" s="12"/>
      <c r="W10" s="12"/>
      <c r="X10" s="12"/>
      <c r="Y10" s="12" t="s">
        <v>11</v>
      </c>
      <c r="Z10" s="12"/>
      <c r="AA10" s="12"/>
      <c r="AB10" s="12" t="s">
        <v>11</v>
      </c>
      <c r="AC10" s="12" t="s">
        <v>11</v>
      </c>
      <c r="AD10" s="12" t="s">
        <v>12</v>
      </c>
      <c r="AE10" s="12" t="s">
        <v>11</v>
      </c>
      <c r="AF10" s="12"/>
      <c r="AG10" s="12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2">
        <v>4</v>
      </c>
      <c r="ER10" s="16"/>
    </row>
    <row r="11" spans="2:148" s="1" customFormat="1" ht="15.75" x14ac:dyDescent="0.25">
      <c r="B11" s="16"/>
      <c r="C11" s="1" t="s">
        <v>3</v>
      </c>
      <c r="D11" s="2" t="s">
        <v>55</v>
      </c>
      <c r="E11" s="98"/>
      <c r="F11" s="98"/>
      <c r="G11" s="98"/>
      <c r="H11" s="98"/>
      <c r="I11" s="6"/>
      <c r="J11" s="6"/>
      <c r="K11" s="6"/>
      <c r="L11" s="6"/>
      <c r="M11" s="6"/>
      <c r="N11" s="6"/>
      <c r="O11" s="6"/>
      <c r="P11" s="6"/>
      <c r="Q11" s="2" t="s">
        <v>17</v>
      </c>
      <c r="R11" s="6"/>
      <c r="S11" s="6"/>
      <c r="T11" s="12"/>
      <c r="U11" s="12"/>
      <c r="V11" s="12"/>
      <c r="W11" s="12" t="s">
        <v>11</v>
      </c>
      <c r="X11" s="12" t="s">
        <v>11</v>
      </c>
      <c r="Y11" s="12"/>
      <c r="Z11" s="12" t="s">
        <v>11</v>
      </c>
      <c r="AA11" s="12" t="s">
        <v>11</v>
      </c>
      <c r="AB11" s="12"/>
      <c r="AC11" s="12"/>
      <c r="AD11" s="12" t="s">
        <v>11</v>
      </c>
      <c r="AE11" s="12"/>
      <c r="AF11" s="12" t="s">
        <v>11</v>
      </c>
      <c r="AG11" s="12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2">
        <v>6</v>
      </c>
      <c r="ER11" s="16"/>
    </row>
    <row r="12" spans="2:148" s="1" customFormat="1" ht="15.75" x14ac:dyDescent="0.25">
      <c r="B12" s="16"/>
      <c r="C12" s="1" t="s">
        <v>4</v>
      </c>
      <c r="D12" s="2" t="s">
        <v>56</v>
      </c>
      <c r="E12" s="98"/>
      <c r="F12" s="98"/>
      <c r="G12" s="98"/>
      <c r="H12" s="98"/>
      <c r="I12" s="98"/>
      <c r="J12" s="6"/>
      <c r="K12" s="6"/>
      <c r="L12" s="6"/>
      <c r="M12" s="6"/>
      <c r="N12" s="6"/>
      <c r="O12" s="6"/>
      <c r="P12" s="6"/>
      <c r="Q12" s="2" t="s">
        <v>18</v>
      </c>
      <c r="R12" s="6"/>
      <c r="S12" s="6"/>
      <c r="T12" s="12"/>
      <c r="U12" s="12" t="s">
        <v>11</v>
      </c>
      <c r="V12" s="12" t="s">
        <v>11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 t="s">
        <v>47</v>
      </c>
      <c r="AH12" s="12" t="s">
        <v>11</v>
      </c>
      <c r="AI12" s="12" t="s">
        <v>11</v>
      </c>
      <c r="AJ12" s="12" t="s">
        <v>11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 t="s">
        <v>11</v>
      </c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 t="s">
        <v>11</v>
      </c>
      <c r="BY12" s="11"/>
      <c r="BZ12" s="11" t="s">
        <v>11</v>
      </c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 t="s">
        <v>11</v>
      </c>
      <c r="EC12" s="11"/>
      <c r="ED12" s="11" t="s">
        <v>11</v>
      </c>
      <c r="EE12" s="11" t="s">
        <v>11</v>
      </c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2">
        <v>12</v>
      </c>
      <c r="ER12" s="16"/>
    </row>
    <row r="13" spans="2:148" s="1" customFormat="1" ht="15.75" x14ac:dyDescent="0.25">
      <c r="B13" s="16"/>
      <c r="C13" s="1" t="s">
        <v>5</v>
      </c>
      <c r="D13" s="2" t="s">
        <v>57</v>
      </c>
      <c r="E13" s="98"/>
      <c r="F13" s="98"/>
      <c r="G13" s="98"/>
      <c r="H13" s="98"/>
      <c r="I13" s="98"/>
      <c r="J13" s="6"/>
      <c r="K13" s="6"/>
      <c r="L13" s="6"/>
      <c r="M13" s="6"/>
      <c r="N13" s="6"/>
      <c r="O13" s="6"/>
      <c r="P13" s="6"/>
      <c r="Q13" s="2" t="s">
        <v>19</v>
      </c>
      <c r="R13" s="6"/>
      <c r="S13" s="6"/>
      <c r="T13" s="19" t="s">
        <v>11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1"/>
      <c r="AI13" s="11"/>
      <c r="AJ13" s="11"/>
      <c r="AK13" s="11" t="s">
        <v>11</v>
      </c>
      <c r="AL13" s="11" t="s">
        <v>11</v>
      </c>
      <c r="AM13" s="11"/>
      <c r="AN13" s="11" t="s">
        <v>11</v>
      </c>
      <c r="AO13" s="11" t="s">
        <v>11</v>
      </c>
      <c r="AP13" s="11" t="s">
        <v>11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 t="s">
        <v>11</v>
      </c>
      <c r="BG13" s="11" t="s">
        <v>11</v>
      </c>
      <c r="BH13" s="11" t="s">
        <v>11</v>
      </c>
      <c r="BI13" s="11"/>
      <c r="BJ13" s="11" t="s">
        <v>11</v>
      </c>
      <c r="BK13" s="11"/>
      <c r="BL13" s="11" t="s">
        <v>11</v>
      </c>
      <c r="BM13" s="11" t="s">
        <v>11</v>
      </c>
      <c r="BN13" s="11" t="s">
        <v>11</v>
      </c>
      <c r="BO13" s="11"/>
      <c r="BP13" s="11"/>
      <c r="BQ13" s="11"/>
      <c r="BR13" s="11"/>
      <c r="BS13" s="11"/>
      <c r="BT13" s="11"/>
      <c r="BU13" s="11"/>
      <c r="BV13" s="11" t="s">
        <v>11</v>
      </c>
      <c r="BW13" s="11" t="s">
        <v>11</v>
      </c>
      <c r="BX13" s="11"/>
      <c r="BY13" s="11" t="s">
        <v>11</v>
      </c>
      <c r="BZ13" s="11"/>
      <c r="CA13" s="11" t="s">
        <v>11</v>
      </c>
      <c r="CB13" s="11" t="s">
        <v>11</v>
      </c>
      <c r="CC13" s="11" t="s">
        <v>11</v>
      </c>
      <c r="CD13" s="11" t="s">
        <v>11</v>
      </c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 t="s">
        <v>11</v>
      </c>
      <c r="EB13" s="11"/>
      <c r="EC13" s="11" t="s">
        <v>11</v>
      </c>
      <c r="ED13" s="11"/>
      <c r="EE13" s="11"/>
      <c r="EF13" s="11" t="s">
        <v>11</v>
      </c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2">
        <v>23</v>
      </c>
      <c r="ER13" s="16"/>
    </row>
    <row r="14" spans="2:148" s="1" customFormat="1" x14ac:dyDescent="0.25">
      <c r="B14" s="16"/>
      <c r="C14" s="1" t="s">
        <v>6</v>
      </c>
      <c r="D14" s="2" t="s">
        <v>58</v>
      </c>
      <c r="E14" s="98"/>
      <c r="F14" s="98"/>
      <c r="G14" s="98"/>
      <c r="H14" s="98"/>
      <c r="I14" s="98"/>
      <c r="J14" s="6"/>
      <c r="K14" s="6"/>
      <c r="L14" s="6"/>
      <c r="M14" s="6"/>
      <c r="N14" s="6"/>
      <c r="O14" s="6"/>
      <c r="P14" s="6"/>
      <c r="Q14" s="2" t="s">
        <v>20</v>
      </c>
      <c r="R14" s="98"/>
      <c r="S14" s="98"/>
      <c r="T14" s="98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1"/>
      <c r="AI14" s="11"/>
      <c r="AJ14" s="11"/>
      <c r="AK14" s="11"/>
      <c r="AL14" s="11"/>
      <c r="AM14" s="11" t="s">
        <v>11</v>
      </c>
      <c r="AN14" s="11"/>
      <c r="AO14" s="11"/>
      <c r="AP14" s="11"/>
      <c r="AQ14" s="11" t="s">
        <v>11</v>
      </c>
      <c r="AR14" s="11" t="s">
        <v>11</v>
      </c>
      <c r="AS14" s="11" t="s">
        <v>11</v>
      </c>
      <c r="AT14" s="11" t="s">
        <v>11</v>
      </c>
      <c r="AU14" s="11" t="s">
        <v>11</v>
      </c>
      <c r="AV14" s="11" t="s">
        <v>11</v>
      </c>
      <c r="AW14" s="11" t="s">
        <v>11</v>
      </c>
      <c r="AX14" s="11" t="s">
        <v>11</v>
      </c>
      <c r="AY14" s="11" t="s">
        <v>11</v>
      </c>
      <c r="AZ14" s="11" t="s">
        <v>11</v>
      </c>
      <c r="BA14" s="11" t="s">
        <v>11</v>
      </c>
      <c r="BB14" s="11" t="s">
        <v>11</v>
      </c>
      <c r="BC14" s="11"/>
      <c r="BD14" s="11" t="s">
        <v>11</v>
      </c>
      <c r="BE14" s="11" t="s">
        <v>11</v>
      </c>
      <c r="BF14" s="11"/>
      <c r="BG14" s="11"/>
      <c r="BH14" s="11"/>
      <c r="BI14" s="11" t="s">
        <v>11</v>
      </c>
      <c r="BJ14" s="11"/>
      <c r="BK14" s="11"/>
      <c r="BL14" s="11"/>
      <c r="BM14" s="11"/>
      <c r="BN14" s="11"/>
      <c r="BO14" s="11" t="s">
        <v>11</v>
      </c>
      <c r="BP14" s="11" t="s">
        <v>11</v>
      </c>
      <c r="BQ14" s="11" t="s">
        <v>11</v>
      </c>
      <c r="BR14" s="11" t="s">
        <v>11</v>
      </c>
      <c r="BS14" s="11" t="s">
        <v>11</v>
      </c>
      <c r="BT14" s="11"/>
      <c r="BU14" s="11" t="s">
        <v>11</v>
      </c>
      <c r="BV14" s="11"/>
      <c r="BW14" s="11"/>
      <c r="BX14" s="11"/>
      <c r="BY14" s="11"/>
      <c r="BZ14" s="11"/>
      <c r="CA14" s="11"/>
      <c r="CB14" s="11"/>
      <c r="CC14" s="11"/>
      <c r="CD14" s="11"/>
      <c r="CE14" s="11" t="s">
        <v>11</v>
      </c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 t="s">
        <v>11</v>
      </c>
      <c r="DZ14" s="11" t="s">
        <v>11</v>
      </c>
      <c r="EA14" s="11"/>
      <c r="EB14" s="11"/>
      <c r="EC14" s="11"/>
      <c r="ED14" s="11"/>
      <c r="EE14" s="11"/>
      <c r="EF14" s="11"/>
      <c r="EG14" s="11" t="s">
        <v>11</v>
      </c>
      <c r="EH14" s="11" t="s">
        <v>11</v>
      </c>
      <c r="EI14" s="11"/>
      <c r="EJ14" s="11"/>
      <c r="EK14" s="11" t="s">
        <v>11</v>
      </c>
      <c r="EL14" s="11"/>
      <c r="EM14" s="11"/>
      <c r="EN14" s="11"/>
      <c r="EO14" s="11"/>
      <c r="EP14" s="11"/>
      <c r="EQ14" s="2">
        <v>28</v>
      </c>
      <c r="ER14" s="16"/>
    </row>
    <row r="15" spans="2:148" s="1" customFormat="1" x14ac:dyDescent="0.25">
      <c r="B15" s="16"/>
      <c r="C15" s="1" t="s">
        <v>7</v>
      </c>
      <c r="D15" s="2" t="s">
        <v>59</v>
      </c>
      <c r="E15" s="98"/>
      <c r="F15" s="98"/>
      <c r="G15" s="98"/>
      <c r="H15" s="98"/>
      <c r="I15" s="98"/>
      <c r="J15" s="98"/>
      <c r="K15" s="6"/>
      <c r="L15" s="6"/>
      <c r="M15" s="6"/>
      <c r="N15" s="6"/>
      <c r="O15" s="6"/>
      <c r="P15" s="6"/>
      <c r="Q15" s="2" t="s">
        <v>21</v>
      </c>
      <c r="R15" s="98"/>
      <c r="S15" s="98"/>
      <c r="T15" s="98"/>
      <c r="U15" s="98"/>
      <c r="V15" s="98"/>
      <c r="W15" s="98"/>
      <c r="X15" s="98"/>
      <c r="Y15" s="100"/>
      <c r="Z15" s="100"/>
      <c r="AA15" s="100"/>
      <c r="AB15" s="100"/>
      <c r="AC15" s="100"/>
      <c r="AD15" s="100"/>
      <c r="AE15" s="100"/>
      <c r="AF15" s="100"/>
      <c r="AG15" s="100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 t="s">
        <v>11</v>
      </c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 t="s">
        <v>11</v>
      </c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 t="s">
        <v>11</v>
      </c>
      <c r="CG15" s="11" t="s">
        <v>11</v>
      </c>
      <c r="CH15" s="11" t="s">
        <v>11</v>
      </c>
      <c r="CI15" s="11" t="s">
        <v>11</v>
      </c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 t="s">
        <v>11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 t="s">
        <v>11</v>
      </c>
      <c r="EJ15" s="11" t="s">
        <v>11</v>
      </c>
      <c r="EK15" s="11"/>
      <c r="EL15" s="11" t="s">
        <v>11</v>
      </c>
      <c r="EM15" s="11" t="s">
        <v>11</v>
      </c>
      <c r="EN15" s="11"/>
      <c r="EO15" s="11"/>
      <c r="EP15" s="11"/>
      <c r="EQ15" s="2">
        <v>11</v>
      </c>
      <c r="ER15" s="16"/>
    </row>
    <row r="16" spans="2:148" s="1" customFormat="1" x14ac:dyDescent="0.25">
      <c r="B16" s="16"/>
      <c r="C16" s="1" t="s">
        <v>8</v>
      </c>
      <c r="D16" s="2" t="s">
        <v>60</v>
      </c>
      <c r="E16" s="98"/>
      <c r="F16" s="98"/>
      <c r="G16" s="98"/>
      <c r="H16" s="98"/>
      <c r="I16" s="98"/>
      <c r="J16" s="98"/>
      <c r="K16" s="98"/>
      <c r="L16" s="98"/>
      <c r="M16" s="6"/>
      <c r="N16" s="6"/>
      <c r="O16" s="6"/>
      <c r="P16" s="6"/>
      <c r="Q16" s="2" t="s">
        <v>22</v>
      </c>
      <c r="R16" s="98"/>
      <c r="S16" s="98"/>
      <c r="T16" s="98"/>
      <c r="U16" s="98"/>
      <c r="V16" s="98"/>
      <c r="W16" s="98"/>
      <c r="X16" s="98"/>
      <c r="Y16" s="98"/>
      <c r="Z16" s="98"/>
      <c r="AA16" s="100"/>
      <c r="AB16" s="100"/>
      <c r="AC16" s="100"/>
      <c r="AD16" s="100"/>
      <c r="AE16" s="100"/>
      <c r="AF16" s="100"/>
      <c r="AG16" s="100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 t="s">
        <v>11</v>
      </c>
      <c r="CK16" s="11" t="s">
        <v>11</v>
      </c>
      <c r="CL16" s="11"/>
      <c r="CM16" s="11"/>
      <c r="CN16" s="11"/>
      <c r="CO16" s="11"/>
      <c r="CP16" s="11"/>
      <c r="CQ16" s="11"/>
      <c r="CR16" s="11" t="s">
        <v>11</v>
      </c>
      <c r="CS16" s="11" t="s">
        <v>11</v>
      </c>
      <c r="CT16" s="11" t="s">
        <v>11</v>
      </c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 t="s">
        <v>11</v>
      </c>
      <c r="DL16" s="11" t="s">
        <v>11</v>
      </c>
      <c r="DM16" s="11" t="s">
        <v>11</v>
      </c>
      <c r="DN16" s="11" t="s">
        <v>11</v>
      </c>
      <c r="DO16" s="11"/>
      <c r="DP16" s="11"/>
      <c r="DQ16" s="11"/>
      <c r="DR16" s="11"/>
      <c r="DS16" s="11"/>
      <c r="DT16" s="11"/>
      <c r="DU16" s="11"/>
      <c r="DV16" s="11" t="s">
        <v>11</v>
      </c>
      <c r="DW16" s="11" t="s">
        <v>11</v>
      </c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 t="s">
        <v>11</v>
      </c>
      <c r="EO16" s="11"/>
      <c r="EP16" s="11"/>
      <c r="EQ16" s="2">
        <v>12</v>
      </c>
      <c r="ER16" s="16"/>
    </row>
    <row r="17" spans="2:148" s="1" customFormat="1" x14ac:dyDescent="0.25">
      <c r="B17" s="16"/>
      <c r="C17" s="1" t="s">
        <v>9</v>
      </c>
      <c r="D17" s="2" t="s">
        <v>61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6"/>
      <c r="Q17" s="2" t="s">
        <v>23</v>
      </c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100"/>
      <c r="AD17" s="100"/>
      <c r="AE17" s="100"/>
      <c r="AF17" s="100"/>
      <c r="AG17" s="100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 t="s">
        <v>11</v>
      </c>
      <c r="CM17" s="11" t="s">
        <v>11</v>
      </c>
      <c r="CN17" s="11" t="s">
        <v>11</v>
      </c>
      <c r="CO17" s="11"/>
      <c r="CP17" s="11"/>
      <c r="CQ17" s="11" t="s">
        <v>11</v>
      </c>
      <c r="CR17" s="11"/>
      <c r="CS17" s="11"/>
      <c r="CT17" s="11"/>
      <c r="CU17" s="11" t="s">
        <v>11</v>
      </c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 t="s">
        <v>11</v>
      </c>
      <c r="DJ17" s="11" t="s">
        <v>11</v>
      </c>
      <c r="DK17" s="11"/>
      <c r="DL17" s="11"/>
      <c r="DM17" s="11"/>
      <c r="DN17" s="11"/>
      <c r="DO17" s="11" t="s">
        <v>11</v>
      </c>
      <c r="DP17" s="11" t="s">
        <v>11</v>
      </c>
      <c r="DQ17" s="11"/>
      <c r="DR17" s="11"/>
      <c r="DS17" s="11"/>
      <c r="DT17" s="11"/>
      <c r="DU17" s="11" t="s">
        <v>11</v>
      </c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 t="s">
        <v>11</v>
      </c>
      <c r="EP17" s="11" t="s">
        <v>11</v>
      </c>
      <c r="EQ17" s="2">
        <v>12</v>
      </c>
      <c r="ER17" s="16"/>
    </row>
    <row r="18" spans="2:148" s="1" customFormat="1" x14ac:dyDescent="0.25">
      <c r="B18" s="16"/>
      <c r="C18" s="1" t="s">
        <v>10</v>
      </c>
      <c r="D18" s="2" t="s">
        <v>62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6"/>
      <c r="Q18" s="2" t="s">
        <v>24</v>
      </c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100"/>
      <c r="AG18" s="100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 t="s">
        <v>11</v>
      </c>
      <c r="CP18" s="11" t="s">
        <v>11</v>
      </c>
      <c r="CQ18" s="11"/>
      <c r="CR18" s="11"/>
      <c r="CS18" s="11"/>
      <c r="CT18" s="11"/>
      <c r="CU18" s="11"/>
      <c r="CV18" s="11" t="s">
        <v>11</v>
      </c>
      <c r="CW18" s="11" t="s">
        <v>11</v>
      </c>
      <c r="CX18" s="11" t="s">
        <v>11</v>
      </c>
      <c r="CY18" s="11"/>
      <c r="CZ18" s="11"/>
      <c r="DA18" s="11"/>
      <c r="DB18" s="11"/>
      <c r="DC18" s="11"/>
      <c r="DD18" s="11"/>
      <c r="DE18" s="11" t="s">
        <v>11</v>
      </c>
      <c r="DF18" s="11" t="s">
        <v>11</v>
      </c>
      <c r="DG18" s="11" t="s">
        <v>381</v>
      </c>
      <c r="DH18" s="11" t="s">
        <v>11</v>
      </c>
      <c r="DI18" s="11"/>
      <c r="DJ18" s="11"/>
      <c r="DK18" s="11"/>
      <c r="DL18" s="11"/>
      <c r="DM18" s="11"/>
      <c r="DN18" s="11"/>
      <c r="DO18" s="11"/>
      <c r="DP18" s="11"/>
      <c r="DQ18" s="11" t="s">
        <v>11</v>
      </c>
      <c r="DR18" s="11" t="s">
        <v>11</v>
      </c>
      <c r="DS18" s="11" t="s">
        <v>11</v>
      </c>
      <c r="DT18" s="11" t="s">
        <v>11</v>
      </c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2">
        <v>13</v>
      </c>
      <c r="ER18" s="16"/>
    </row>
    <row r="19" spans="2:148" s="1" customFormat="1" x14ac:dyDescent="0.25">
      <c r="B19" s="16"/>
      <c r="C19" s="1" t="s">
        <v>181</v>
      </c>
      <c r="D19" s="2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2" t="s">
        <v>182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 t="s">
        <v>11</v>
      </c>
      <c r="CZ19" s="11" t="s">
        <v>11</v>
      </c>
      <c r="DA19" s="11"/>
      <c r="DB19" s="11"/>
      <c r="DC19" s="11"/>
      <c r="DD19" s="11" t="s">
        <v>11</v>
      </c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2">
        <v>3</v>
      </c>
      <c r="ER19" s="16"/>
    </row>
    <row r="20" spans="2:148" s="1" customFormat="1" x14ac:dyDescent="0.25">
      <c r="B20" s="16"/>
      <c r="C20" s="1" t="s">
        <v>605</v>
      </c>
      <c r="D20" s="2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2" t="s">
        <v>606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 t="s">
        <v>11</v>
      </c>
      <c r="DB20" s="11"/>
      <c r="DC20" s="11" t="s">
        <v>11</v>
      </c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2">
        <v>2</v>
      </c>
      <c r="ER20" s="16"/>
    </row>
    <row r="21" spans="2:148" s="1" customFormat="1" x14ac:dyDescent="0.25">
      <c r="B21" s="16"/>
      <c r="C21" s="1" t="s">
        <v>715</v>
      </c>
      <c r="D21" s="2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2" t="s">
        <v>716</v>
      </c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 t="s">
        <v>11</v>
      </c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2">
        <v>1</v>
      </c>
      <c r="ER21" s="16"/>
    </row>
    <row r="22" spans="2:148" s="1" customFormat="1" x14ac:dyDescent="0.25">
      <c r="B22" s="16"/>
      <c r="C22" s="1" t="s">
        <v>801</v>
      </c>
      <c r="D22" s="2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2" t="s">
        <v>802</v>
      </c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2"/>
      <c r="ER22" s="16"/>
    </row>
    <row r="23" spans="2:148" s="1" customFormat="1" x14ac:dyDescent="0.25">
      <c r="B23" s="16"/>
      <c r="C23" s="1" t="s">
        <v>803</v>
      </c>
      <c r="D23" s="2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2" t="s">
        <v>804</v>
      </c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2"/>
      <c r="CP23" s="102"/>
      <c r="CQ23" s="102"/>
      <c r="CR23" s="102"/>
      <c r="CS23" s="102"/>
      <c r="CT23" s="102"/>
      <c r="CU23" s="102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2"/>
      <c r="ER23" s="16"/>
    </row>
    <row r="24" spans="2:148" s="1" customFormat="1" x14ac:dyDescent="0.25">
      <c r="B24" s="16"/>
      <c r="C24" s="1" t="s">
        <v>869</v>
      </c>
      <c r="D24" s="2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33" t="s">
        <v>868</v>
      </c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2"/>
      <c r="ER24" s="16"/>
    </row>
    <row r="25" spans="2:148" s="1" customFormat="1" x14ac:dyDescent="0.25">
      <c r="B25" s="16"/>
      <c r="C25" s="1" t="s">
        <v>992</v>
      </c>
      <c r="D25" s="2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9" t="s">
        <v>993</v>
      </c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2"/>
      <c r="ER25" s="16"/>
    </row>
    <row r="26" spans="2:148" s="1" customFormat="1" x14ac:dyDescent="0.25">
      <c r="B26" s="16"/>
      <c r="C26" s="1" t="s">
        <v>998</v>
      </c>
      <c r="D26" s="2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9" t="s">
        <v>1028</v>
      </c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2"/>
      <c r="ER26" s="16"/>
    </row>
    <row r="27" spans="2:148" s="1" customFormat="1" x14ac:dyDescent="0.25">
      <c r="B27" s="16"/>
      <c r="C27" s="1" t="s">
        <v>1026</v>
      </c>
      <c r="D27" s="2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 t="s">
        <v>1027</v>
      </c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2"/>
      <c r="ER27" s="16"/>
    </row>
    <row r="28" spans="2:148" x14ac:dyDescent="0.25"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5">
        <f>SUM(EQ8:EQ21)</f>
        <v>127</v>
      </c>
      <c r="ER28" s="14"/>
    </row>
    <row r="29" spans="2:148" x14ac:dyDescent="0.25">
      <c r="B29" s="14"/>
      <c r="C29" s="1" t="s">
        <v>25</v>
      </c>
      <c r="D29" s="3" t="s">
        <v>26</v>
      </c>
      <c r="E29" s="20">
        <v>10</v>
      </c>
      <c r="F29" s="20">
        <v>20</v>
      </c>
      <c r="G29" s="20">
        <v>30</v>
      </c>
      <c r="H29" s="20">
        <v>30</v>
      </c>
      <c r="I29" s="20">
        <v>40</v>
      </c>
      <c r="J29" s="20">
        <v>70</v>
      </c>
      <c r="K29" s="20">
        <v>80</v>
      </c>
      <c r="L29" s="20">
        <v>80</v>
      </c>
      <c r="M29" s="20">
        <v>90</v>
      </c>
      <c r="N29" s="20">
        <v>90</v>
      </c>
      <c r="O29" s="20">
        <v>90</v>
      </c>
      <c r="P29" s="20">
        <v>110</v>
      </c>
      <c r="Q29" s="20"/>
      <c r="R29" s="20">
        <v>120</v>
      </c>
      <c r="S29" s="20">
        <v>130</v>
      </c>
      <c r="T29" s="20">
        <v>140</v>
      </c>
      <c r="U29" s="20">
        <v>160</v>
      </c>
      <c r="V29" s="20">
        <v>160</v>
      </c>
      <c r="W29" s="20">
        <v>170</v>
      </c>
      <c r="X29" s="20">
        <v>170</v>
      </c>
      <c r="Y29" s="20">
        <v>190</v>
      </c>
      <c r="Z29" s="20">
        <v>200</v>
      </c>
      <c r="AA29" s="20">
        <v>220</v>
      </c>
      <c r="AB29" s="20">
        <v>230</v>
      </c>
      <c r="AC29" s="20">
        <v>240</v>
      </c>
      <c r="AD29" s="20">
        <v>260</v>
      </c>
      <c r="AE29" s="20">
        <v>260</v>
      </c>
      <c r="AF29" s="20">
        <v>280</v>
      </c>
      <c r="AG29" s="20">
        <v>280</v>
      </c>
      <c r="AH29" s="20">
        <v>320</v>
      </c>
      <c r="AI29" s="20">
        <v>320</v>
      </c>
      <c r="AJ29" s="20">
        <v>320</v>
      </c>
      <c r="AK29" s="20">
        <v>320</v>
      </c>
      <c r="AL29" s="20">
        <v>320</v>
      </c>
      <c r="AM29" s="20">
        <v>320</v>
      </c>
      <c r="AN29" s="20">
        <v>320</v>
      </c>
      <c r="AO29" s="20">
        <v>320</v>
      </c>
      <c r="AP29" s="20">
        <v>320</v>
      </c>
      <c r="AQ29" s="20">
        <v>320</v>
      </c>
      <c r="AR29" s="20">
        <v>330</v>
      </c>
      <c r="AS29" s="20">
        <v>320</v>
      </c>
      <c r="AT29" s="20">
        <v>320</v>
      </c>
      <c r="AU29" s="20">
        <v>320</v>
      </c>
      <c r="AV29" s="20">
        <v>320</v>
      </c>
      <c r="AW29" s="20">
        <v>320</v>
      </c>
      <c r="AX29" s="20">
        <v>320</v>
      </c>
      <c r="AY29" s="20">
        <v>320</v>
      </c>
      <c r="AZ29" s="20">
        <v>320</v>
      </c>
      <c r="BA29" s="20">
        <v>320</v>
      </c>
      <c r="BB29" s="20">
        <v>320</v>
      </c>
      <c r="BC29" s="20">
        <v>320</v>
      </c>
      <c r="BD29" s="20">
        <v>320</v>
      </c>
      <c r="BE29" s="20">
        <v>320</v>
      </c>
      <c r="BF29" s="20">
        <v>320</v>
      </c>
      <c r="BG29" s="20">
        <v>320</v>
      </c>
      <c r="BH29" s="20">
        <v>320</v>
      </c>
      <c r="BI29" s="20">
        <v>320</v>
      </c>
      <c r="BJ29" s="20">
        <v>330</v>
      </c>
      <c r="BK29" s="20">
        <v>320</v>
      </c>
      <c r="BL29" s="20">
        <v>320</v>
      </c>
      <c r="BM29" s="20">
        <v>320</v>
      </c>
      <c r="BN29" s="20">
        <v>350</v>
      </c>
      <c r="BO29" s="20">
        <v>350</v>
      </c>
      <c r="BP29" s="20">
        <v>350</v>
      </c>
      <c r="BQ29" s="20">
        <v>350</v>
      </c>
      <c r="BR29" s="20">
        <v>350</v>
      </c>
      <c r="BS29" s="20">
        <v>350</v>
      </c>
      <c r="BT29" s="20">
        <v>350</v>
      </c>
      <c r="BU29" s="20">
        <v>350</v>
      </c>
      <c r="BV29" s="20">
        <v>350</v>
      </c>
      <c r="BW29" s="20">
        <v>360</v>
      </c>
      <c r="BX29" s="20">
        <v>370</v>
      </c>
      <c r="BY29" s="20">
        <v>380</v>
      </c>
      <c r="BZ29" s="20">
        <v>380</v>
      </c>
      <c r="CA29" s="20">
        <v>390</v>
      </c>
      <c r="CB29" s="20">
        <v>390</v>
      </c>
      <c r="CC29" s="20">
        <v>390</v>
      </c>
      <c r="CD29" s="20">
        <v>390</v>
      </c>
      <c r="CE29" s="20">
        <v>390</v>
      </c>
      <c r="CF29" s="20">
        <v>390</v>
      </c>
      <c r="CG29" s="20">
        <v>400</v>
      </c>
      <c r="CH29" s="20">
        <v>400</v>
      </c>
      <c r="CI29" s="20">
        <v>400</v>
      </c>
      <c r="CJ29" s="20">
        <v>400</v>
      </c>
      <c r="CK29" s="20">
        <v>410</v>
      </c>
      <c r="CL29" s="20">
        <v>420</v>
      </c>
      <c r="CM29" s="20">
        <v>410</v>
      </c>
      <c r="CN29" s="20">
        <v>410</v>
      </c>
      <c r="CO29" s="20">
        <v>440</v>
      </c>
      <c r="CP29" s="20">
        <v>440</v>
      </c>
      <c r="CQ29" s="20">
        <v>440</v>
      </c>
      <c r="CR29" s="20">
        <v>440</v>
      </c>
      <c r="CS29" s="20">
        <v>440</v>
      </c>
      <c r="CT29" s="20">
        <v>470</v>
      </c>
      <c r="CU29" s="20">
        <v>470</v>
      </c>
      <c r="CV29" s="20">
        <v>470</v>
      </c>
      <c r="CW29" s="20">
        <v>470</v>
      </c>
      <c r="CX29" s="20">
        <v>470</v>
      </c>
      <c r="CY29" s="20">
        <v>470</v>
      </c>
      <c r="CZ29" s="20">
        <v>470</v>
      </c>
      <c r="DA29" s="20">
        <v>485</v>
      </c>
      <c r="DB29" s="20">
        <v>485</v>
      </c>
      <c r="DC29" s="20">
        <v>485</v>
      </c>
      <c r="DD29" s="20">
        <v>500</v>
      </c>
      <c r="DE29" s="20">
        <v>500</v>
      </c>
      <c r="DF29" s="20">
        <v>500</v>
      </c>
      <c r="DG29" s="20">
        <v>500</v>
      </c>
      <c r="DH29" s="20">
        <v>530</v>
      </c>
      <c r="DI29" s="20">
        <v>530</v>
      </c>
      <c r="DJ29" s="20">
        <v>530</v>
      </c>
      <c r="DK29" s="20">
        <v>530</v>
      </c>
      <c r="DL29" s="20">
        <v>530</v>
      </c>
      <c r="DM29" s="20">
        <v>530</v>
      </c>
      <c r="DN29" s="20">
        <v>530</v>
      </c>
      <c r="DO29" s="20">
        <v>560</v>
      </c>
      <c r="DP29" s="20">
        <v>560</v>
      </c>
      <c r="DQ29" s="20">
        <v>560</v>
      </c>
      <c r="DR29" s="20">
        <v>560</v>
      </c>
      <c r="DS29" s="20">
        <v>560</v>
      </c>
      <c r="DT29" s="20">
        <v>560</v>
      </c>
      <c r="DU29" s="20">
        <v>540</v>
      </c>
      <c r="DV29" s="20">
        <v>550</v>
      </c>
      <c r="DW29" s="20">
        <v>560</v>
      </c>
      <c r="DX29" s="20">
        <v>560</v>
      </c>
      <c r="DY29" s="20">
        <v>560</v>
      </c>
      <c r="DZ29" s="20">
        <v>560</v>
      </c>
      <c r="EA29" s="20">
        <v>560</v>
      </c>
      <c r="EB29" s="20">
        <v>560</v>
      </c>
      <c r="EC29" s="20">
        <v>560</v>
      </c>
      <c r="ED29" s="20">
        <v>560</v>
      </c>
      <c r="EE29" s="20">
        <v>560</v>
      </c>
      <c r="EF29" s="20">
        <v>575</v>
      </c>
      <c r="EG29" s="20">
        <v>575</v>
      </c>
      <c r="EH29" s="20">
        <v>575</v>
      </c>
      <c r="EI29" s="20">
        <v>575</v>
      </c>
      <c r="EJ29" s="20">
        <v>575</v>
      </c>
      <c r="EK29" s="20">
        <v>575</v>
      </c>
      <c r="EL29" s="20">
        <v>575</v>
      </c>
      <c r="EM29" s="20">
        <v>575</v>
      </c>
      <c r="EN29" s="20">
        <v>575</v>
      </c>
      <c r="EO29" s="20">
        <v>575</v>
      </c>
      <c r="EP29" s="20">
        <v>575</v>
      </c>
      <c r="EQ29" s="14"/>
      <c r="ER29" s="14"/>
    </row>
    <row r="30" spans="2:148" x14ac:dyDescent="0.25"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</row>
    <row r="31" spans="2:148" x14ac:dyDescent="0.25">
      <c r="B31" s="14"/>
      <c r="C31" s="1" t="s">
        <v>75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>
        <v>19</v>
      </c>
      <c r="U31" s="20">
        <v>15</v>
      </c>
      <c r="V31" s="20">
        <v>18</v>
      </c>
      <c r="W31" s="20">
        <v>14</v>
      </c>
      <c r="X31" s="20">
        <v>16</v>
      </c>
      <c r="Y31" s="20">
        <v>14</v>
      </c>
      <c r="Z31" s="20">
        <v>11</v>
      </c>
      <c r="AA31" s="20">
        <v>20</v>
      </c>
      <c r="AB31" s="20">
        <v>21</v>
      </c>
      <c r="AC31" s="20">
        <v>12</v>
      </c>
      <c r="AD31" s="20">
        <v>18</v>
      </c>
      <c r="AE31" s="20">
        <v>25</v>
      </c>
      <c r="AF31" s="20">
        <v>13</v>
      </c>
      <c r="AG31" s="20">
        <v>12</v>
      </c>
      <c r="AH31" s="20">
        <v>19</v>
      </c>
      <c r="AI31" s="20">
        <v>16</v>
      </c>
      <c r="AJ31" s="20">
        <v>14</v>
      </c>
      <c r="AK31" s="20">
        <v>15</v>
      </c>
      <c r="AL31" s="20">
        <v>17</v>
      </c>
      <c r="AM31" s="20">
        <v>9</v>
      </c>
      <c r="AN31" s="20">
        <v>14</v>
      </c>
      <c r="AO31" s="20">
        <v>11</v>
      </c>
      <c r="AP31" s="20">
        <v>9</v>
      </c>
      <c r="AQ31" s="20">
        <v>14</v>
      </c>
      <c r="AR31" s="20">
        <v>13</v>
      </c>
      <c r="AS31" s="20">
        <v>10</v>
      </c>
      <c r="AT31" s="20">
        <v>12</v>
      </c>
      <c r="AU31" s="20">
        <v>10</v>
      </c>
      <c r="AV31" s="20">
        <v>7</v>
      </c>
      <c r="AW31" s="20">
        <v>12</v>
      </c>
      <c r="AX31" s="20">
        <v>18</v>
      </c>
      <c r="AY31" s="20">
        <v>10</v>
      </c>
      <c r="AZ31" s="20">
        <v>15</v>
      </c>
      <c r="BA31" s="20">
        <v>13</v>
      </c>
      <c r="BB31" s="20">
        <v>10</v>
      </c>
      <c r="BC31" s="20">
        <v>10</v>
      </c>
      <c r="BD31" s="20">
        <v>10</v>
      </c>
      <c r="BE31" s="20">
        <v>9</v>
      </c>
      <c r="BF31" s="20">
        <v>8</v>
      </c>
      <c r="BG31" s="20">
        <v>8</v>
      </c>
      <c r="BH31" s="20">
        <v>9</v>
      </c>
      <c r="BI31" s="20">
        <v>15</v>
      </c>
      <c r="BJ31" s="20">
        <v>11</v>
      </c>
      <c r="BK31" s="20">
        <v>8</v>
      </c>
      <c r="BL31" s="20">
        <v>8</v>
      </c>
      <c r="BM31" s="20">
        <v>13</v>
      </c>
      <c r="BN31" s="20">
        <v>10</v>
      </c>
      <c r="BO31" s="20">
        <v>11</v>
      </c>
      <c r="BP31" s="20">
        <v>9</v>
      </c>
      <c r="BQ31" s="20">
        <v>9</v>
      </c>
      <c r="BR31" s="20">
        <v>12</v>
      </c>
      <c r="BS31" s="20">
        <v>8</v>
      </c>
      <c r="BT31" s="20">
        <v>9</v>
      </c>
      <c r="BU31" s="20">
        <v>13</v>
      </c>
      <c r="BV31" s="20">
        <v>9</v>
      </c>
      <c r="BW31" s="20">
        <v>9</v>
      </c>
      <c r="BX31" s="20">
        <v>12</v>
      </c>
      <c r="BY31" s="20">
        <v>10</v>
      </c>
      <c r="BZ31" s="20">
        <v>9</v>
      </c>
      <c r="CA31" s="20">
        <v>11</v>
      </c>
      <c r="CB31" s="20">
        <v>8</v>
      </c>
      <c r="CC31" s="20">
        <v>8</v>
      </c>
      <c r="CD31" s="20">
        <v>10</v>
      </c>
      <c r="CE31" s="20">
        <v>11</v>
      </c>
      <c r="CF31" s="20">
        <v>9</v>
      </c>
      <c r="CG31" s="20">
        <v>13</v>
      </c>
      <c r="CH31" s="20">
        <v>9</v>
      </c>
      <c r="CI31" s="20">
        <v>7</v>
      </c>
      <c r="CJ31" s="20">
        <v>8</v>
      </c>
      <c r="CK31" s="20">
        <v>8</v>
      </c>
      <c r="CL31" s="20">
        <v>7</v>
      </c>
      <c r="CM31" s="20">
        <v>9</v>
      </c>
      <c r="CN31" s="20">
        <v>8</v>
      </c>
      <c r="CO31" s="20">
        <v>8</v>
      </c>
      <c r="CP31" s="20">
        <v>10</v>
      </c>
      <c r="CQ31" s="20">
        <v>8</v>
      </c>
      <c r="CR31" s="20">
        <v>7</v>
      </c>
      <c r="CS31" s="20">
        <v>7</v>
      </c>
      <c r="CT31" s="20">
        <v>16</v>
      </c>
      <c r="CU31" s="20">
        <v>5</v>
      </c>
      <c r="CV31" s="20">
        <v>14</v>
      </c>
      <c r="CW31" s="20">
        <v>7</v>
      </c>
      <c r="CX31" s="20">
        <v>8</v>
      </c>
      <c r="CY31" s="20">
        <v>13</v>
      </c>
      <c r="CZ31" s="20">
        <v>9</v>
      </c>
      <c r="DA31" s="20">
        <v>6</v>
      </c>
      <c r="DB31" s="20">
        <v>10</v>
      </c>
      <c r="DC31" s="20">
        <v>10</v>
      </c>
      <c r="DD31" s="20">
        <v>9</v>
      </c>
      <c r="DE31" s="20">
        <v>16</v>
      </c>
      <c r="DF31" s="20">
        <v>14</v>
      </c>
      <c r="DG31" s="20">
        <v>10</v>
      </c>
      <c r="DH31" s="20">
        <v>13</v>
      </c>
      <c r="DI31" s="20">
        <v>13</v>
      </c>
      <c r="DJ31" s="20">
        <v>15</v>
      </c>
      <c r="DK31" s="20">
        <v>12</v>
      </c>
      <c r="DL31" s="20">
        <v>11</v>
      </c>
      <c r="DM31" s="20">
        <v>11</v>
      </c>
      <c r="DN31" s="20">
        <v>14</v>
      </c>
      <c r="DO31" s="20">
        <v>7</v>
      </c>
      <c r="DP31" s="20">
        <v>9</v>
      </c>
      <c r="DQ31" s="20">
        <v>12</v>
      </c>
      <c r="DR31" s="20">
        <v>9</v>
      </c>
      <c r="DS31" s="20">
        <v>6</v>
      </c>
      <c r="DT31" s="20">
        <v>9</v>
      </c>
      <c r="DU31" s="20">
        <v>9</v>
      </c>
      <c r="DV31" s="20">
        <v>8</v>
      </c>
      <c r="DW31" s="20">
        <v>12</v>
      </c>
      <c r="DX31" s="20">
        <v>11</v>
      </c>
      <c r="DY31" s="20">
        <v>9</v>
      </c>
      <c r="DZ31" s="20">
        <v>11</v>
      </c>
      <c r="EA31" s="20">
        <v>12</v>
      </c>
      <c r="EB31" s="20">
        <v>9</v>
      </c>
      <c r="EC31" s="20">
        <v>12</v>
      </c>
      <c r="ED31" s="20">
        <v>12</v>
      </c>
      <c r="EE31" s="20">
        <v>12</v>
      </c>
      <c r="EF31" s="20">
        <v>10</v>
      </c>
      <c r="EG31" s="20">
        <v>11</v>
      </c>
      <c r="EH31" s="20">
        <v>9</v>
      </c>
      <c r="EI31" s="20">
        <v>11</v>
      </c>
      <c r="EJ31" s="20">
        <v>9</v>
      </c>
      <c r="EK31" s="20">
        <v>8</v>
      </c>
      <c r="EL31" s="20">
        <v>9</v>
      </c>
      <c r="EM31" s="20">
        <v>8</v>
      </c>
      <c r="EN31" s="20">
        <v>6</v>
      </c>
      <c r="EO31" s="20">
        <v>10</v>
      </c>
      <c r="EP31" s="20">
        <v>7</v>
      </c>
      <c r="EQ31" s="14"/>
      <c r="ER31" s="14"/>
    </row>
    <row r="32" spans="2:148" x14ac:dyDescent="0.25"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</row>
    <row r="33" spans="2:148" x14ac:dyDescent="0.25">
      <c r="B33" s="14"/>
      <c r="C33" s="1" t="s">
        <v>72</v>
      </c>
      <c r="E33" s="17" t="s">
        <v>74</v>
      </c>
      <c r="R33" s="23"/>
      <c r="S33" s="15"/>
      <c r="T33" s="26" t="s">
        <v>84</v>
      </c>
      <c r="U33" s="26"/>
      <c r="V33" s="26"/>
      <c r="W33" s="26"/>
      <c r="X33" s="26"/>
      <c r="Y33" s="26"/>
      <c r="Z33" s="26"/>
      <c r="AA33" s="14" t="s">
        <v>90</v>
      </c>
      <c r="AB33" s="13">
        <f>MAX(T31:DO31)</f>
        <v>25</v>
      </c>
      <c r="AC33" s="14"/>
      <c r="AD33" s="26" t="s">
        <v>86</v>
      </c>
      <c r="AE33" s="26"/>
      <c r="AF33" s="26"/>
      <c r="AG33" s="14" t="s">
        <v>90</v>
      </c>
      <c r="AH33" s="13">
        <f>(U31+W31+Z31+AC31+AF31+AJ31+AM31+AP31+AS31+AV31+AY31+BB31+BE31+BH31+BK31+BN31+BQ31+BT31+BW31+BZ31+CC31+CF31+CI31+CL31+CO31+CR31+CU31+CX31+DA31+DD31+DG31+DJ31+DM31+DP31+DS31+DV31+DY31+EB31+EE31+EH31+EK31+EN31)/42</f>
        <v>9.3333333333333339</v>
      </c>
      <c r="AI33" s="14"/>
      <c r="AJ33" s="26" t="s">
        <v>91</v>
      </c>
      <c r="AK33" s="26"/>
      <c r="AL33" s="14" t="s">
        <v>90</v>
      </c>
      <c r="AM33" s="13">
        <f>(U31+W31+Y31+AA31+AC31+AE31+AG31+AI31+AK31+AM31+AO31+AQ31+AS31+AU31+AW31+AY31+BA31+BC31+BE31+BG31+BI31+BK31+BM31+BO31+BQ31+BS31+BU31+BW31+BY31+CA31+CC31+CE31+CG31+CI31+CK31+CM31+CO31+CS31+CU31+CW31+CY31+DA31+DC31+DE31+DG31+DI31+DK31+DM31+DO31+DQ31+DS31+DU31+DW31+DY31+EA31+EC31+EE31+EG31+EI31+EK31+EM31+EO31)/62</f>
        <v>10.951612903225806</v>
      </c>
      <c r="AN33" s="35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</row>
    <row r="34" spans="2:148" x14ac:dyDescent="0.25">
      <c r="B34" s="14"/>
      <c r="C34" s="18"/>
      <c r="E34" s="17" t="s">
        <v>73</v>
      </c>
      <c r="R34" s="23"/>
      <c r="S34" s="15"/>
      <c r="T34" s="26" t="s">
        <v>83</v>
      </c>
      <c r="U34" s="26"/>
      <c r="V34" s="26"/>
      <c r="W34" s="26"/>
      <c r="X34" s="26"/>
      <c r="Y34" s="26"/>
      <c r="Z34" s="26"/>
      <c r="AA34" s="14" t="s">
        <v>90</v>
      </c>
      <c r="AB34" s="13">
        <f>MIN(T31:DO31)</f>
        <v>5</v>
      </c>
      <c r="AC34" s="14"/>
      <c r="AD34" s="26" t="s">
        <v>87</v>
      </c>
      <c r="AE34" s="26"/>
      <c r="AF34" s="26"/>
      <c r="AG34" s="14" t="s">
        <v>90</v>
      </c>
      <c r="AH34" s="13">
        <f>(X31+AA31+AD31+AH31+AG31+AK31+AN31+AQ31+AT31+AW31+AZ31+BC31+BF31+BI31+BL31+BO31+BR31+BU31+BX31+CA31+CD31+CG31+CJ31+CM31+CP31+CS31+CV31+CY31+DB31+DE31+DH31+DK31+DN31+DQ31+DT31+DW31+DZ31+EC31+EF31+EI31+EL31+EO31)/42</f>
        <v>12.19047619047619</v>
      </c>
      <c r="AI34" s="36"/>
      <c r="AJ34" s="26" t="s">
        <v>92</v>
      </c>
      <c r="AK34" s="26"/>
      <c r="AL34" s="14" t="s">
        <v>90</v>
      </c>
      <c r="AM34" s="13">
        <f>(T31+V31+Z31+X31+AB31+AD31+AF31+AH31+AJ31+AL31+AN31+AP31+AR31+AT31+AV31+AX31+AZ31+BB31+BD31+BF31+BH31+BJ31+BL31+BN31+BP31+BR31+BT31+BV31+BX31+BZ31+CB31+CD31+CF31+CH31+CJ31+CL31+CN31+CP31+CQ31+CR31+CT31+CV31+CX31+CZ31+DB31+DD31+DF31+DH31+DJ31+DL31+DN31+DP31+DR31+DT31+DV31+DX31+DZ31+EB31+ED31+EF31+EH31+EJ31+EL31+EN31+EP31)/65</f>
        <v>11.153846153846153</v>
      </c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</row>
    <row r="35" spans="2:148" x14ac:dyDescent="0.25">
      <c r="B35" s="14"/>
      <c r="C35" s="18"/>
      <c r="E35" s="17" t="s">
        <v>545</v>
      </c>
      <c r="R35" s="23"/>
      <c r="S35" s="15"/>
      <c r="T35" s="26" t="s">
        <v>85</v>
      </c>
      <c r="U35" s="26"/>
      <c r="V35" s="26"/>
      <c r="W35" s="26"/>
      <c r="X35" s="26"/>
      <c r="Y35" s="26"/>
      <c r="Z35" s="26"/>
      <c r="AA35" s="14" t="s">
        <v>90</v>
      </c>
      <c r="AB35" s="13">
        <f>SUM(T31:EP31)/127</f>
        <v>11.05511811023622</v>
      </c>
      <c r="AC35" s="14"/>
      <c r="AD35" s="26" t="s">
        <v>88</v>
      </c>
      <c r="AE35" s="26"/>
      <c r="AF35" s="26"/>
      <c r="AG35" s="14" t="s">
        <v>90</v>
      </c>
      <c r="AH35" s="13">
        <f>(T31+V31+Y31+AB31+AE31+AI31+AL31+AO31+AR31+AU31+AX31+BA31+BD31+BG31+BJ31+BM31+BP31+BS31+BV31+BY31+CB31+CE31+CH31+CK31+CN31+CQ31+CT31+CW31+CZ31+DC31+DF31+DI31+DL31+DO31+DR31+DU31+DX31+EA31+ED31+EG31+EJ31+EM31+EP31)/43</f>
        <v>11.627906976744185</v>
      </c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</row>
    <row r="36" spans="2:148" x14ac:dyDescent="0.25">
      <c r="B36" s="14"/>
      <c r="E36" s="17" t="s">
        <v>337</v>
      </c>
      <c r="R36" s="23"/>
      <c r="S36" s="15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24" t="s">
        <v>1171</v>
      </c>
      <c r="AK36" s="24"/>
      <c r="AL36" s="2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</row>
    <row r="37" spans="2:148" x14ac:dyDescent="0.25"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</row>
    <row r="38" spans="2:148" x14ac:dyDescent="0.25">
      <c r="B38" s="14"/>
      <c r="Q38" s="15"/>
      <c r="AG38" s="14"/>
      <c r="ER38" s="14"/>
    </row>
    <row r="39" spans="2:148" x14ac:dyDescent="0.25">
      <c r="B39" s="14"/>
      <c r="Q39" s="15"/>
      <c r="AG39" s="14"/>
      <c r="ER39" s="14"/>
    </row>
    <row r="40" spans="2:148" x14ac:dyDescent="0.25">
      <c r="B40" s="14"/>
      <c r="Q40" s="15"/>
      <c r="AG40" s="14"/>
      <c r="ER40" s="14"/>
    </row>
    <row r="41" spans="2:148" x14ac:dyDescent="0.25">
      <c r="B41" s="14"/>
      <c r="Q41" s="15"/>
      <c r="AG41" s="14"/>
      <c r="ER41" s="14"/>
    </row>
    <row r="42" spans="2:148" x14ac:dyDescent="0.25">
      <c r="B42" s="14"/>
      <c r="Q42" s="15"/>
      <c r="AG42" s="14"/>
      <c r="ER42" s="14"/>
    </row>
    <row r="43" spans="2:148" x14ac:dyDescent="0.25">
      <c r="B43" s="14"/>
      <c r="Q43" s="15"/>
      <c r="AG43" s="14"/>
      <c r="ER43" s="14"/>
    </row>
    <row r="44" spans="2:148" x14ac:dyDescent="0.25">
      <c r="B44" s="14"/>
      <c r="J44" s="17"/>
      <c r="Q44" s="15"/>
      <c r="AG44" s="14"/>
      <c r="ER44" s="14"/>
    </row>
    <row r="45" spans="2:148" x14ac:dyDescent="0.25">
      <c r="B45" s="14"/>
      <c r="Q45" s="15"/>
      <c r="AG45" s="14"/>
      <c r="ER45" s="14"/>
    </row>
    <row r="46" spans="2:148" x14ac:dyDescent="0.25">
      <c r="B46" s="14"/>
      <c r="Q46" s="15"/>
      <c r="AG46" s="14"/>
      <c r="ER46" s="14"/>
    </row>
    <row r="47" spans="2:148" x14ac:dyDescent="0.25">
      <c r="B47" s="14"/>
      <c r="Q47" s="15"/>
      <c r="AG47" s="14"/>
      <c r="ER47" s="14"/>
    </row>
    <row r="48" spans="2:148" x14ac:dyDescent="0.25">
      <c r="B48" s="14"/>
      <c r="Q48" s="15"/>
      <c r="AG48" s="14"/>
      <c r="ER48" s="14"/>
    </row>
    <row r="49" spans="2:156" x14ac:dyDescent="0.25">
      <c r="B49" s="14"/>
      <c r="Q49" s="15"/>
      <c r="AG49" s="14"/>
      <c r="ER49" s="14"/>
    </row>
    <row r="50" spans="2:156" x14ac:dyDescent="0.25">
      <c r="B50" s="14"/>
      <c r="Q50" s="15"/>
      <c r="AG50" s="14"/>
      <c r="ER50" s="14"/>
    </row>
    <row r="51" spans="2:156" x14ac:dyDescent="0.25">
      <c r="B51" s="14"/>
      <c r="Q51" s="15"/>
      <c r="AG51" s="14"/>
      <c r="ER51" s="14"/>
    </row>
    <row r="52" spans="2:156" x14ac:dyDescent="0.25">
      <c r="B52" s="14"/>
      <c r="Q52" s="15"/>
      <c r="AG52" s="14"/>
      <c r="ER52" s="14"/>
    </row>
    <row r="53" spans="2:156" x14ac:dyDescent="0.25">
      <c r="B53" s="14"/>
      <c r="Q53" s="15"/>
      <c r="AG53" s="14"/>
      <c r="ER53" s="14"/>
    </row>
    <row r="54" spans="2:156" x14ac:dyDescent="0.25">
      <c r="B54" s="14"/>
      <c r="Q54" s="15"/>
      <c r="AG54" s="14"/>
      <c r="ER54" s="14"/>
    </row>
    <row r="55" spans="2:156" x14ac:dyDescent="0.25">
      <c r="B55" s="14"/>
      <c r="Q55" s="15"/>
      <c r="AG55" s="14"/>
      <c r="ER55" s="14"/>
    </row>
    <row r="56" spans="2:156" x14ac:dyDescent="0.25">
      <c r="B56" s="14"/>
      <c r="Q56" s="15"/>
      <c r="AG56" s="14"/>
      <c r="ER56" s="14"/>
    </row>
    <row r="57" spans="2:156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</row>
    <row r="59" spans="2:156" x14ac:dyDescent="0.25">
      <c r="S59" s="20">
        <v>15</v>
      </c>
      <c r="T59" s="20">
        <v>17</v>
      </c>
      <c r="U59" s="20">
        <v>20</v>
      </c>
      <c r="V59" s="20">
        <v>23</v>
      </c>
      <c r="W59" s="20">
        <v>26</v>
      </c>
      <c r="X59" s="20">
        <v>29</v>
      </c>
      <c r="Y59" s="20">
        <v>32</v>
      </c>
      <c r="Z59" s="20">
        <v>35</v>
      </c>
      <c r="AA59" s="20">
        <v>38</v>
      </c>
      <c r="AB59" s="20">
        <v>41</v>
      </c>
      <c r="AC59" s="20">
        <v>44</v>
      </c>
      <c r="AD59" s="20">
        <v>47</v>
      </c>
      <c r="AE59" s="20">
        <v>50</v>
      </c>
      <c r="AF59" s="20">
        <v>53</v>
      </c>
      <c r="AG59" s="20">
        <v>56</v>
      </c>
      <c r="AH59" s="20">
        <v>59</v>
      </c>
      <c r="AI59" s="20">
        <v>62</v>
      </c>
      <c r="AJ59" s="20">
        <v>65</v>
      </c>
      <c r="AK59" s="20">
        <v>68</v>
      </c>
      <c r="AL59" s="20">
        <v>71</v>
      </c>
      <c r="AM59" s="20">
        <v>74</v>
      </c>
      <c r="AN59" s="20">
        <v>77</v>
      </c>
      <c r="AO59" s="20">
        <v>80</v>
      </c>
      <c r="AP59" s="20">
        <v>83</v>
      </c>
      <c r="AQ59" s="20">
        <v>86</v>
      </c>
      <c r="AR59" s="20">
        <v>89</v>
      </c>
      <c r="AS59" s="20">
        <v>92</v>
      </c>
      <c r="AT59" s="20">
        <v>95</v>
      </c>
      <c r="AU59" s="20">
        <v>98</v>
      </c>
      <c r="AV59" s="20">
        <v>101</v>
      </c>
      <c r="AW59" s="20">
        <v>104</v>
      </c>
      <c r="AX59" s="20">
        <v>107</v>
      </c>
      <c r="AY59" s="20">
        <v>110</v>
      </c>
      <c r="AZ59" s="20">
        <v>113</v>
      </c>
      <c r="BA59" s="20">
        <v>116</v>
      </c>
      <c r="BB59" s="20">
        <v>119</v>
      </c>
      <c r="BC59" s="20">
        <v>122</v>
      </c>
      <c r="BD59" s="20">
        <v>125</v>
      </c>
      <c r="BE59" s="20">
        <v>128</v>
      </c>
      <c r="BF59" s="20">
        <v>131</v>
      </c>
      <c r="BG59" s="20">
        <v>134</v>
      </c>
      <c r="BH59" s="20">
        <v>137</v>
      </c>
      <c r="BI59" s="20">
        <v>140</v>
      </c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</row>
    <row r="60" spans="2:156" x14ac:dyDescent="0.25">
      <c r="S60" s="20" t="s">
        <v>76</v>
      </c>
      <c r="T60" s="20" t="s">
        <v>76</v>
      </c>
      <c r="U60" s="20" t="s">
        <v>76</v>
      </c>
      <c r="V60" s="20" t="s">
        <v>76</v>
      </c>
      <c r="W60" s="20" t="s">
        <v>76</v>
      </c>
      <c r="X60" s="20" t="s">
        <v>76</v>
      </c>
      <c r="Y60" s="20" t="s">
        <v>76</v>
      </c>
      <c r="Z60" s="20" t="s">
        <v>76</v>
      </c>
      <c r="AA60" s="20" t="s">
        <v>76</v>
      </c>
      <c r="AB60" s="20" t="s">
        <v>76</v>
      </c>
      <c r="AC60" s="20" t="s">
        <v>76</v>
      </c>
      <c r="AD60" s="20" t="s">
        <v>76</v>
      </c>
      <c r="AE60" s="20" t="s">
        <v>76</v>
      </c>
      <c r="AF60" s="20" t="s">
        <v>76</v>
      </c>
      <c r="AG60" s="20" t="s">
        <v>76</v>
      </c>
      <c r="AH60" s="20" t="s">
        <v>76</v>
      </c>
      <c r="AI60" s="20" t="s">
        <v>76</v>
      </c>
      <c r="AJ60" s="20" t="s">
        <v>76</v>
      </c>
      <c r="AK60" s="20" t="s">
        <v>76</v>
      </c>
      <c r="AL60" s="20" t="s">
        <v>76</v>
      </c>
      <c r="AM60" s="20" t="s">
        <v>76</v>
      </c>
      <c r="AN60" s="20" t="s">
        <v>76</v>
      </c>
      <c r="AO60" s="20" t="s">
        <v>76</v>
      </c>
      <c r="AP60" s="20" t="s">
        <v>76</v>
      </c>
      <c r="AQ60" s="20" t="s">
        <v>76</v>
      </c>
      <c r="AR60" s="20" t="s">
        <v>76</v>
      </c>
      <c r="AS60" s="20" t="s">
        <v>76</v>
      </c>
      <c r="AT60" s="20" t="s">
        <v>76</v>
      </c>
      <c r="AU60" s="20" t="s">
        <v>76</v>
      </c>
      <c r="AV60" s="20" t="s">
        <v>76</v>
      </c>
      <c r="AW60" s="20" t="s">
        <v>76</v>
      </c>
      <c r="AX60" s="20" t="s">
        <v>76</v>
      </c>
      <c r="AY60" s="20" t="s">
        <v>76</v>
      </c>
      <c r="AZ60" s="20" t="s">
        <v>76</v>
      </c>
      <c r="BA60" s="20" t="s">
        <v>76</v>
      </c>
      <c r="BB60" s="20" t="s">
        <v>76</v>
      </c>
      <c r="BC60" s="20" t="s">
        <v>76</v>
      </c>
      <c r="BD60" s="20" t="s">
        <v>76</v>
      </c>
      <c r="BE60" s="20" t="s">
        <v>76</v>
      </c>
      <c r="BF60" s="20" t="s">
        <v>76</v>
      </c>
      <c r="BG60" s="20" t="s">
        <v>76</v>
      </c>
      <c r="BH60" s="20" t="s">
        <v>76</v>
      </c>
      <c r="BI60" s="20" t="s">
        <v>76</v>
      </c>
    </row>
    <row r="61" spans="2:156" x14ac:dyDescent="0.25">
      <c r="S61" s="20">
        <v>19</v>
      </c>
      <c r="T61" s="20">
        <v>18</v>
      </c>
      <c r="U61" s="20">
        <v>14</v>
      </c>
      <c r="V61" s="20">
        <v>21</v>
      </c>
      <c r="W61" s="20">
        <v>25</v>
      </c>
      <c r="X61" s="20">
        <v>16</v>
      </c>
      <c r="Y61" s="20">
        <v>17</v>
      </c>
      <c r="Z61" s="20">
        <v>11</v>
      </c>
      <c r="AA61" s="20">
        <v>13</v>
      </c>
      <c r="AB61" s="20">
        <v>10</v>
      </c>
      <c r="AC61" s="20">
        <v>18</v>
      </c>
      <c r="AD61" s="20">
        <v>13</v>
      </c>
      <c r="AE61" s="20">
        <v>10</v>
      </c>
      <c r="AF61" s="20">
        <v>8</v>
      </c>
      <c r="AG61" s="20">
        <v>11</v>
      </c>
      <c r="AH61" s="20">
        <v>13</v>
      </c>
      <c r="AI61" s="20">
        <v>9</v>
      </c>
      <c r="AJ61" s="20">
        <v>8</v>
      </c>
      <c r="AK61" s="20">
        <v>9</v>
      </c>
      <c r="AL61" s="20">
        <v>9</v>
      </c>
      <c r="AM61" s="20">
        <v>8</v>
      </c>
      <c r="AN61" s="20">
        <v>11</v>
      </c>
      <c r="AO61" s="20">
        <v>9</v>
      </c>
      <c r="AP61" s="20">
        <v>8</v>
      </c>
      <c r="AQ61" s="20">
        <v>8</v>
      </c>
      <c r="AR61" s="20">
        <v>11</v>
      </c>
      <c r="AS61" s="20">
        <v>16</v>
      </c>
      <c r="AT61" s="20">
        <v>7</v>
      </c>
      <c r="AU61" s="20">
        <v>9</v>
      </c>
      <c r="AV61" s="20">
        <v>10</v>
      </c>
      <c r="AW61" s="20">
        <v>14</v>
      </c>
      <c r="AX61" s="20">
        <v>13</v>
      </c>
      <c r="AY61" s="20">
        <v>11</v>
      </c>
      <c r="AZ61" s="20">
        <v>7</v>
      </c>
      <c r="BA61" s="20">
        <v>9</v>
      </c>
      <c r="BB61" s="20">
        <v>9</v>
      </c>
      <c r="BC61" s="20">
        <v>11</v>
      </c>
      <c r="BD61" s="20">
        <v>12</v>
      </c>
      <c r="BE61" s="20">
        <v>12</v>
      </c>
      <c r="BF61" s="20">
        <v>11</v>
      </c>
      <c r="BG61" s="20">
        <v>9</v>
      </c>
      <c r="BH61" s="20">
        <v>8</v>
      </c>
      <c r="BI61" s="20">
        <v>7</v>
      </c>
    </row>
    <row r="63" spans="2:156" x14ac:dyDescent="0.25">
      <c r="S63" s="20">
        <v>19</v>
      </c>
      <c r="T63" s="20">
        <v>22</v>
      </c>
      <c r="U63" s="20">
        <v>25</v>
      </c>
      <c r="V63" s="20">
        <v>28</v>
      </c>
      <c r="W63" s="20">
        <v>31</v>
      </c>
      <c r="X63" s="20">
        <v>34</v>
      </c>
      <c r="Y63" s="20">
        <v>37</v>
      </c>
      <c r="Z63" s="20">
        <v>40</v>
      </c>
      <c r="AA63" s="20">
        <v>43</v>
      </c>
      <c r="AB63" s="20">
        <v>46</v>
      </c>
      <c r="AC63" s="20">
        <v>49</v>
      </c>
      <c r="AD63" s="20">
        <v>52</v>
      </c>
      <c r="AE63" s="20">
        <v>55</v>
      </c>
      <c r="AF63" s="20">
        <v>58</v>
      </c>
      <c r="AG63" s="20">
        <v>61</v>
      </c>
      <c r="AH63" s="20">
        <v>64</v>
      </c>
      <c r="AI63" s="20">
        <v>67</v>
      </c>
      <c r="AJ63" s="20">
        <v>70</v>
      </c>
      <c r="AK63" s="20">
        <v>73</v>
      </c>
      <c r="AL63" s="20">
        <v>76</v>
      </c>
      <c r="AM63" s="20">
        <v>79</v>
      </c>
      <c r="AN63" s="20">
        <v>82</v>
      </c>
      <c r="AO63" s="20">
        <v>85</v>
      </c>
      <c r="AP63" s="20">
        <v>88</v>
      </c>
      <c r="AQ63" s="20">
        <v>91</v>
      </c>
      <c r="AR63" s="20">
        <v>94</v>
      </c>
      <c r="AS63" s="20">
        <v>97</v>
      </c>
      <c r="AT63" s="20">
        <v>100</v>
      </c>
      <c r="AU63" s="20">
        <v>103</v>
      </c>
      <c r="AV63" s="20">
        <v>106</v>
      </c>
      <c r="AW63" s="20">
        <v>109</v>
      </c>
      <c r="AX63" s="20">
        <v>112</v>
      </c>
      <c r="AY63" s="20">
        <v>115</v>
      </c>
      <c r="AZ63" s="20">
        <v>118</v>
      </c>
      <c r="BA63" s="20">
        <v>121</v>
      </c>
      <c r="BB63" s="20">
        <v>124</v>
      </c>
      <c r="BC63" s="20">
        <v>127</v>
      </c>
      <c r="BD63" s="20">
        <v>130</v>
      </c>
      <c r="BE63" s="20">
        <v>133</v>
      </c>
      <c r="BF63" s="20">
        <v>136</v>
      </c>
      <c r="BG63" s="20">
        <v>139</v>
      </c>
    </row>
    <row r="64" spans="2:156" x14ac:dyDescent="0.25">
      <c r="S64" s="20" t="s">
        <v>81</v>
      </c>
      <c r="T64" s="20" t="s">
        <v>81</v>
      </c>
      <c r="U64" s="20" t="s">
        <v>81</v>
      </c>
      <c r="V64" s="20" t="s">
        <v>81</v>
      </c>
      <c r="W64" s="20" t="s">
        <v>81</v>
      </c>
      <c r="X64" s="20" t="s">
        <v>81</v>
      </c>
      <c r="Y64" s="20" t="s">
        <v>81</v>
      </c>
      <c r="Z64" s="20" t="s">
        <v>81</v>
      </c>
      <c r="AA64" s="20" t="s">
        <v>81</v>
      </c>
      <c r="AB64" s="20" t="s">
        <v>81</v>
      </c>
      <c r="AC64" s="20" t="s">
        <v>81</v>
      </c>
      <c r="AD64" s="20" t="s">
        <v>81</v>
      </c>
      <c r="AE64" s="20" t="s">
        <v>81</v>
      </c>
      <c r="AF64" s="20" t="s">
        <v>81</v>
      </c>
      <c r="AG64" s="20" t="s">
        <v>81</v>
      </c>
      <c r="AH64" s="20" t="s">
        <v>81</v>
      </c>
      <c r="AI64" s="20" t="s">
        <v>81</v>
      </c>
      <c r="AJ64" s="20" t="s">
        <v>81</v>
      </c>
      <c r="AK64" s="20" t="s">
        <v>81</v>
      </c>
      <c r="AL64" s="20" t="s">
        <v>81</v>
      </c>
      <c r="AM64" s="20" t="s">
        <v>81</v>
      </c>
      <c r="AN64" s="20" t="s">
        <v>81</v>
      </c>
      <c r="AO64" s="20" t="s">
        <v>81</v>
      </c>
      <c r="AP64" s="20" t="s">
        <v>81</v>
      </c>
      <c r="AQ64" s="20" t="s">
        <v>81</v>
      </c>
      <c r="AR64" s="20" t="s">
        <v>81</v>
      </c>
      <c r="AS64" s="20" t="s">
        <v>81</v>
      </c>
      <c r="AT64" s="20" t="s">
        <v>81</v>
      </c>
      <c r="AU64" s="20" t="s">
        <v>81</v>
      </c>
      <c r="AV64" s="20" t="s">
        <v>81</v>
      </c>
      <c r="AW64" s="20" t="s">
        <v>81</v>
      </c>
      <c r="AX64" s="20" t="s">
        <v>81</v>
      </c>
      <c r="AY64" s="20" t="s">
        <v>81</v>
      </c>
      <c r="AZ64" s="20" t="s">
        <v>81</v>
      </c>
      <c r="BA64" s="20" t="s">
        <v>81</v>
      </c>
      <c r="BB64" s="20" t="s">
        <v>81</v>
      </c>
      <c r="BC64" s="20" t="s">
        <v>81</v>
      </c>
      <c r="BD64" s="20" t="s">
        <v>81</v>
      </c>
      <c r="BE64" s="20" t="s">
        <v>81</v>
      </c>
      <c r="BF64" s="20" t="s">
        <v>81</v>
      </c>
      <c r="BG64" s="20" t="s">
        <v>81</v>
      </c>
    </row>
    <row r="65" spans="19:146" x14ac:dyDescent="0.25">
      <c r="S65" s="20">
        <v>16</v>
      </c>
      <c r="T65" s="20">
        <v>20</v>
      </c>
      <c r="U65" s="20">
        <v>18</v>
      </c>
      <c r="V65" s="20">
        <v>19</v>
      </c>
      <c r="W65" s="20">
        <v>15</v>
      </c>
      <c r="X65" s="20">
        <v>14</v>
      </c>
      <c r="Y65" s="20">
        <v>14</v>
      </c>
      <c r="Z65" s="20">
        <v>12</v>
      </c>
      <c r="AA65" s="20">
        <v>12</v>
      </c>
      <c r="AB65" s="20">
        <v>15</v>
      </c>
      <c r="AC65" s="20">
        <v>10</v>
      </c>
      <c r="AD65" s="20">
        <v>8</v>
      </c>
      <c r="AE65" s="20">
        <v>15</v>
      </c>
      <c r="AF65" s="20">
        <v>8</v>
      </c>
      <c r="AG65" s="20">
        <v>11</v>
      </c>
      <c r="AH65" s="20">
        <v>12</v>
      </c>
      <c r="AI65" s="20">
        <v>13</v>
      </c>
      <c r="AJ65" s="20">
        <v>12</v>
      </c>
      <c r="AK65" s="20">
        <v>12</v>
      </c>
      <c r="AL65" s="20">
        <v>10</v>
      </c>
      <c r="AM65" s="20">
        <v>13</v>
      </c>
      <c r="AN65" s="20">
        <v>8</v>
      </c>
      <c r="AO65" s="20">
        <v>9</v>
      </c>
      <c r="AP65" s="20">
        <v>10</v>
      </c>
      <c r="AQ65" s="20">
        <v>7</v>
      </c>
      <c r="AR65" s="20">
        <v>14</v>
      </c>
      <c r="AS65" s="20">
        <v>13</v>
      </c>
      <c r="AT65" s="20">
        <v>10</v>
      </c>
      <c r="AU65" s="20">
        <v>16</v>
      </c>
      <c r="AV65" s="20">
        <v>13</v>
      </c>
      <c r="AW65" s="20">
        <v>12</v>
      </c>
      <c r="AX65" s="20">
        <v>14</v>
      </c>
      <c r="AY65" s="20">
        <v>12</v>
      </c>
      <c r="AZ65" s="20">
        <v>9</v>
      </c>
      <c r="BA65" s="20">
        <v>12</v>
      </c>
      <c r="BB65" s="20">
        <v>11</v>
      </c>
      <c r="BC65" s="20">
        <v>12</v>
      </c>
      <c r="BD65" s="20">
        <v>10</v>
      </c>
      <c r="BE65" s="20">
        <v>11</v>
      </c>
      <c r="BF65" s="20">
        <v>9</v>
      </c>
      <c r="BG65" s="20">
        <v>10</v>
      </c>
    </row>
    <row r="67" spans="19:146" x14ac:dyDescent="0.25">
      <c r="S67" s="20">
        <v>16</v>
      </c>
      <c r="T67" s="20">
        <v>18</v>
      </c>
      <c r="U67" s="20">
        <v>21</v>
      </c>
      <c r="V67" s="20">
        <v>24</v>
      </c>
      <c r="W67" s="20">
        <v>27</v>
      </c>
      <c r="X67" s="20">
        <v>30</v>
      </c>
      <c r="Y67" s="20">
        <v>33</v>
      </c>
      <c r="Z67" s="20">
        <v>36</v>
      </c>
      <c r="AA67" s="20">
        <v>39</v>
      </c>
      <c r="AB67" s="20">
        <v>42</v>
      </c>
      <c r="AC67" s="20">
        <v>45</v>
      </c>
      <c r="AD67" s="20">
        <v>48</v>
      </c>
      <c r="AE67" s="20">
        <v>51</v>
      </c>
      <c r="AF67" s="20">
        <v>54</v>
      </c>
      <c r="AG67" s="20">
        <v>57</v>
      </c>
      <c r="AH67" s="20">
        <v>60</v>
      </c>
      <c r="AI67" s="20">
        <v>63</v>
      </c>
      <c r="AJ67" s="20">
        <v>66</v>
      </c>
      <c r="AK67" s="20">
        <v>69</v>
      </c>
      <c r="AL67" s="20">
        <v>72</v>
      </c>
      <c r="AM67" s="20">
        <v>75</v>
      </c>
      <c r="AN67" s="20">
        <v>78</v>
      </c>
      <c r="AO67" s="20">
        <v>81</v>
      </c>
      <c r="AP67" s="20">
        <v>84</v>
      </c>
      <c r="AQ67" s="20">
        <v>87</v>
      </c>
      <c r="AR67" s="20">
        <v>90</v>
      </c>
      <c r="AS67" s="20">
        <v>93</v>
      </c>
      <c r="AT67" s="20">
        <v>96</v>
      </c>
      <c r="AU67" s="20">
        <v>99</v>
      </c>
      <c r="AV67" s="20">
        <v>102</v>
      </c>
      <c r="AW67" s="20">
        <v>105</v>
      </c>
      <c r="AX67" s="20">
        <v>108</v>
      </c>
      <c r="AY67" s="20">
        <v>111</v>
      </c>
      <c r="AZ67" s="20">
        <v>114</v>
      </c>
      <c r="BA67" s="20">
        <v>117</v>
      </c>
      <c r="BB67" s="20">
        <v>120</v>
      </c>
      <c r="BC67" s="20">
        <v>123</v>
      </c>
      <c r="BD67" s="20">
        <v>126</v>
      </c>
      <c r="BE67" s="20">
        <v>129</v>
      </c>
      <c r="BF67" s="20">
        <v>132</v>
      </c>
      <c r="BG67" s="20">
        <v>135</v>
      </c>
      <c r="BH67" s="20">
        <v>138</v>
      </c>
    </row>
    <row r="68" spans="19:146" x14ac:dyDescent="0.25">
      <c r="S68" s="20" t="s">
        <v>80</v>
      </c>
      <c r="T68" s="20" t="s">
        <v>80</v>
      </c>
      <c r="U68" s="20" t="s">
        <v>80</v>
      </c>
      <c r="V68" s="20" t="s">
        <v>80</v>
      </c>
      <c r="W68" s="20" t="s">
        <v>80</v>
      </c>
      <c r="X68" s="20" t="s">
        <v>80</v>
      </c>
      <c r="Y68" s="20" t="s">
        <v>80</v>
      </c>
      <c r="Z68" s="20" t="s">
        <v>80</v>
      </c>
      <c r="AA68" s="20" t="s">
        <v>80</v>
      </c>
      <c r="AB68" s="20" t="s">
        <v>80</v>
      </c>
      <c r="AC68" s="20" t="s">
        <v>80</v>
      </c>
      <c r="AD68" s="20" t="s">
        <v>80</v>
      </c>
      <c r="AE68" s="20" t="s">
        <v>80</v>
      </c>
      <c r="AF68" s="20" t="s">
        <v>80</v>
      </c>
      <c r="AG68" s="20" t="s">
        <v>80</v>
      </c>
      <c r="AH68" s="20" t="s">
        <v>80</v>
      </c>
      <c r="AI68" s="20" t="s">
        <v>80</v>
      </c>
      <c r="AJ68" s="20" t="s">
        <v>80</v>
      </c>
      <c r="AK68" s="20" t="s">
        <v>80</v>
      </c>
      <c r="AL68" s="20" t="s">
        <v>80</v>
      </c>
      <c r="AM68" s="20" t="s">
        <v>80</v>
      </c>
      <c r="AN68" s="20" t="s">
        <v>80</v>
      </c>
      <c r="AO68" s="20" t="s">
        <v>80</v>
      </c>
      <c r="AP68" s="20" t="s">
        <v>80</v>
      </c>
      <c r="AQ68" s="20" t="s">
        <v>80</v>
      </c>
      <c r="AR68" s="20" t="s">
        <v>80</v>
      </c>
      <c r="AS68" s="20" t="s">
        <v>80</v>
      </c>
      <c r="AT68" s="20" t="s">
        <v>80</v>
      </c>
      <c r="AU68" s="20" t="s">
        <v>80</v>
      </c>
      <c r="AV68" s="20" t="s">
        <v>80</v>
      </c>
      <c r="AW68" s="20" t="s">
        <v>80</v>
      </c>
      <c r="AX68" s="20" t="s">
        <v>80</v>
      </c>
      <c r="AY68" s="20" t="s">
        <v>80</v>
      </c>
      <c r="AZ68" s="20" t="s">
        <v>80</v>
      </c>
      <c r="BA68" s="20" t="s">
        <v>80</v>
      </c>
      <c r="BB68" s="20" t="s">
        <v>80</v>
      </c>
      <c r="BC68" s="20" t="s">
        <v>80</v>
      </c>
      <c r="BD68" s="20" t="s">
        <v>80</v>
      </c>
      <c r="BE68" s="20" t="s">
        <v>80</v>
      </c>
      <c r="BF68" s="20" t="s">
        <v>80</v>
      </c>
      <c r="BG68" s="20" t="s">
        <v>80</v>
      </c>
      <c r="BH68" s="20" t="s">
        <v>80</v>
      </c>
    </row>
    <row r="69" spans="19:146" x14ac:dyDescent="0.25">
      <c r="S69" s="20">
        <v>15</v>
      </c>
      <c r="T69" s="20">
        <v>14</v>
      </c>
      <c r="U69" s="20">
        <v>11</v>
      </c>
      <c r="V69" s="20">
        <v>12</v>
      </c>
      <c r="W69" s="20">
        <v>13</v>
      </c>
      <c r="X69" s="20">
        <v>14</v>
      </c>
      <c r="Y69" s="20">
        <v>9</v>
      </c>
      <c r="Z69" s="20">
        <v>9</v>
      </c>
      <c r="AA69" s="20">
        <v>10</v>
      </c>
      <c r="AB69" s="20">
        <v>7</v>
      </c>
      <c r="AC69" s="20">
        <v>10</v>
      </c>
      <c r="AD69" s="20">
        <v>10</v>
      </c>
      <c r="AE69" s="20">
        <v>9</v>
      </c>
      <c r="AF69" s="20">
        <v>9</v>
      </c>
      <c r="AG69" s="20">
        <v>8</v>
      </c>
      <c r="AH69" s="20">
        <v>10</v>
      </c>
      <c r="AI69" s="20">
        <v>9</v>
      </c>
      <c r="AJ69" s="20">
        <v>9</v>
      </c>
      <c r="AK69" s="20">
        <v>9</v>
      </c>
      <c r="AL69" s="20">
        <v>9</v>
      </c>
      <c r="AM69" s="20">
        <v>8</v>
      </c>
      <c r="AN69" s="20">
        <v>9</v>
      </c>
      <c r="AO69" s="20">
        <v>7</v>
      </c>
      <c r="AP69" s="20">
        <v>7</v>
      </c>
      <c r="AQ69" s="20">
        <v>8</v>
      </c>
      <c r="AR69" s="20">
        <v>7</v>
      </c>
      <c r="AS69" s="20">
        <v>5</v>
      </c>
      <c r="AT69" s="20">
        <v>8</v>
      </c>
      <c r="AU69" s="20">
        <v>6</v>
      </c>
      <c r="AV69" s="20">
        <v>9</v>
      </c>
      <c r="AW69" s="20">
        <v>10</v>
      </c>
      <c r="AX69" s="20">
        <v>15</v>
      </c>
      <c r="AY69" s="20">
        <v>11</v>
      </c>
      <c r="AZ69" s="20">
        <v>9</v>
      </c>
      <c r="BA69" s="20">
        <v>6</v>
      </c>
      <c r="BB69" s="20">
        <v>8</v>
      </c>
      <c r="BC69" s="20">
        <v>9</v>
      </c>
      <c r="BD69" s="20">
        <v>9</v>
      </c>
      <c r="BE69" s="20">
        <v>12</v>
      </c>
      <c r="BF69" s="20">
        <v>9</v>
      </c>
      <c r="BG69" s="20">
        <v>8</v>
      </c>
      <c r="BH69" s="20">
        <v>6</v>
      </c>
    </row>
    <row r="71" spans="19:146" x14ac:dyDescent="0.25">
      <c r="T71" s="20">
        <v>15</v>
      </c>
      <c r="U71" s="20">
        <v>16</v>
      </c>
      <c r="V71" s="20">
        <v>17</v>
      </c>
      <c r="W71" s="20">
        <v>18</v>
      </c>
      <c r="X71" s="20">
        <v>19</v>
      </c>
      <c r="Y71" s="20">
        <v>20</v>
      </c>
      <c r="Z71" s="20">
        <v>21</v>
      </c>
      <c r="AA71" s="22">
        <v>22</v>
      </c>
      <c r="AB71" s="20">
        <v>23</v>
      </c>
      <c r="AC71" s="20">
        <v>24</v>
      </c>
      <c r="AD71" s="20">
        <v>25</v>
      </c>
      <c r="AE71" s="20">
        <v>26</v>
      </c>
      <c r="AF71" s="20">
        <v>27</v>
      </c>
      <c r="AG71" s="20"/>
      <c r="AH71" s="20">
        <v>28</v>
      </c>
      <c r="AI71" s="20">
        <v>29</v>
      </c>
      <c r="AJ71" s="20">
        <v>30</v>
      </c>
      <c r="AK71" s="20">
        <v>31</v>
      </c>
      <c r="AL71" s="20">
        <v>32</v>
      </c>
      <c r="AM71" s="20">
        <v>33</v>
      </c>
      <c r="AN71" s="20">
        <v>34</v>
      </c>
      <c r="AO71" s="20">
        <v>35</v>
      </c>
      <c r="AP71" s="20">
        <v>36</v>
      </c>
      <c r="AQ71" s="20">
        <v>37</v>
      </c>
      <c r="AR71" s="20">
        <v>38</v>
      </c>
      <c r="AS71" s="20">
        <v>39</v>
      </c>
      <c r="AT71" s="20">
        <v>40</v>
      </c>
      <c r="AU71" s="20">
        <v>41</v>
      </c>
      <c r="AV71" s="20">
        <v>42</v>
      </c>
      <c r="AW71" s="20">
        <v>43</v>
      </c>
      <c r="AX71" s="20">
        <v>44</v>
      </c>
      <c r="AY71" s="20">
        <v>45</v>
      </c>
      <c r="AZ71" s="20">
        <v>46</v>
      </c>
      <c r="BA71" s="20">
        <v>47</v>
      </c>
      <c r="BB71" s="20">
        <v>48</v>
      </c>
      <c r="BC71" s="20">
        <v>49</v>
      </c>
      <c r="BD71" s="20">
        <v>50</v>
      </c>
      <c r="BE71" s="20">
        <v>51</v>
      </c>
      <c r="BF71" s="20">
        <v>52</v>
      </c>
      <c r="BG71" s="20">
        <v>53</v>
      </c>
      <c r="BH71" s="20">
        <v>54</v>
      </c>
      <c r="BI71" s="20">
        <v>55</v>
      </c>
      <c r="BJ71" s="20">
        <v>56</v>
      </c>
      <c r="BK71" s="20">
        <v>57</v>
      </c>
      <c r="BL71" s="20">
        <v>58</v>
      </c>
      <c r="BM71" s="20">
        <v>59</v>
      </c>
      <c r="BN71" s="20">
        <v>60</v>
      </c>
      <c r="BO71" s="20">
        <v>61</v>
      </c>
      <c r="BP71" s="20">
        <v>62</v>
      </c>
      <c r="BQ71" s="20">
        <v>63</v>
      </c>
      <c r="BR71" s="20">
        <v>64</v>
      </c>
      <c r="BS71" s="20">
        <v>65</v>
      </c>
      <c r="BT71" s="20">
        <v>66</v>
      </c>
      <c r="BU71" s="20">
        <v>67</v>
      </c>
      <c r="BV71" s="20">
        <v>68</v>
      </c>
      <c r="BW71" s="20">
        <v>69</v>
      </c>
      <c r="BX71" s="20">
        <v>70</v>
      </c>
      <c r="BY71" s="20">
        <v>71</v>
      </c>
      <c r="BZ71" s="20">
        <v>72</v>
      </c>
      <c r="CA71" s="20">
        <v>73</v>
      </c>
      <c r="CB71" s="20">
        <v>74</v>
      </c>
      <c r="CC71" s="20">
        <v>75</v>
      </c>
      <c r="CD71" s="20">
        <v>76</v>
      </c>
      <c r="CE71" s="20">
        <v>77</v>
      </c>
      <c r="CF71" s="20">
        <v>78</v>
      </c>
      <c r="CG71" s="20">
        <v>79</v>
      </c>
      <c r="CH71" s="20">
        <v>80</v>
      </c>
      <c r="CI71" s="20">
        <v>81</v>
      </c>
      <c r="CJ71" s="20">
        <v>82</v>
      </c>
      <c r="CK71" s="20">
        <v>83</v>
      </c>
      <c r="CL71" s="20">
        <v>84</v>
      </c>
      <c r="CM71" s="20">
        <v>85</v>
      </c>
      <c r="CN71" s="20">
        <v>86</v>
      </c>
      <c r="CO71" s="20">
        <v>87</v>
      </c>
      <c r="CP71" s="20">
        <v>88</v>
      </c>
      <c r="CQ71" s="20">
        <v>89</v>
      </c>
      <c r="CR71" s="20">
        <v>90</v>
      </c>
      <c r="CS71" s="20">
        <v>91</v>
      </c>
      <c r="CT71" s="20">
        <v>92</v>
      </c>
      <c r="CU71" s="20">
        <v>93</v>
      </c>
      <c r="CV71" s="20">
        <v>94</v>
      </c>
      <c r="CW71" s="20">
        <v>95</v>
      </c>
      <c r="CX71" s="20">
        <v>96</v>
      </c>
      <c r="CY71" s="20">
        <v>97</v>
      </c>
      <c r="CZ71" s="20">
        <v>98</v>
      </c>
      <c r="DA71" s="20">
        <v>99</v>
      </c>
      <c r="DB71" s="20">
        <v>100</v>
      </c>
      <c r="DC71" s="20">
        <v>101</v>
      </c>
      <c r="DD71" s="20">
        <v>102</v>
      </c>
      <c r="DE71" s="20">
        <v>103</v>
      </c>
      <c r="DF71" s="20">
        <v>104</v>
      </c>
      <c r="DG71" s="20">
        <v>105</v>
      </c>
      <c r="DH71" s="20">
        <v>106</v>
      </c>
      <c r="DI71" s="20">
        <v>107</v>
      </c>
      <c r="DJ71" s="20">
        <v>108</v>
      </c>
      <c r="DK71" s="20">
        <v>109</v>
      </c>
      <c r="DL71" s="20">
        <v>110</v>
      </c>
      <c r="DM71" s="20">
        <v>111</v>
      </c>
      <c r="DN71" s="20">
        <v>112</v>
      </c>
      <c r="DO71" s="20">
        <v>113</v>
      </c>
      <c r="DP71" s="20">
        <v>114</v>
      </c>
      <c r="DQ71" s="20">
        <v>115</v>
      </c>
      <c r="DR71" s="20">
        <v>116</v>
      </c>
      <c r="DS71" s="20">
        <v>117</v>
      </c>
      <c r="DT71" s="20">
        <v>118</v>
      </c>
      <c r="DU71" s="20">
        <v>119</v>
      </c>
      <c r="DV71" s="20">
        <v>120</v>
      </c>
      <c r="DW71" s="20">
        <v>121</v>
      </c>
      <c r="DX71" s="20">
        <v>122</v>
      </c>
      <c r="DY71" s="20">
        <v>123</v>
      </c>
      <c r="DZ71" s="20">
        <v>124</v>
      </c>
      <c r="EA71" s="20">
        <v>125</v>
      </c>
      <c r="EB71" s="20">
        <v>126</v>
      </c>
      <c r="EC71" s="20">
        <v>127</v>
      </c>
      <c r="ED71" s="20">
        <v>128</v>
      </c>
      <c r="EE71" s="20">
        <v>129</v>
      </c>
      <c r="EF71" s="20">
        <v>130</v>
      </c>
      <c r="EG71" s="20">
        <v>131</v>
      </c>
      <c r="EH71" s="20">
        <v>132</v>
      </c>
      <c r="EI71" s="20">
        <v>133</v>
      </c>
      <c r="EJ71" s="20">
        <v>134</v>
      </c>
      <c r="EK71" s="20">
        <v>135</v>
      </c>
      <c r="EL71" s="20">
        <v>136</v>
      </c>
      <c r="EM71" s="20">
        <v>137</v>
      </c>
      <c r="EN71" s="20">
        <v>138</v>
      </c>
      <c r="EO71" s="20">
        <v>139</v>
      </c>
      <c r="EP71" s="20">
        <v>140</v>
      </c>
    </row>
    <row r="72" spans="19:146" x14ac:dyDescent="0.25">
      <c r="T72" s="20">
        <v>140</v>
      </c>
      <c r="U72" s="20">
        <v>160</v>
      </c>
      <c r="V72" s="20">
        <v>160</v>
      </c>
      <c r="W72" s="20">
        <v>170</v>
      </c>
      <c r="X72" s="20">
        <v>170</v>
      </c>
      <c r="Y72" s="20">
        <v>190</v>
      </c>
      <c r="Z72" s="20">
        <v>200</v>
      </c>
      <c r="AA72" s="20">
        <v>220</v>
      </c>
      <c r="AB72" s="20">
        <v>230</v>
      </c>
      <c r="AC72" s="20">
        <v>240</v>
      </c>
      <c r="AD72" s="20">
        <v>260</v>
      </c>
      <c r="AE72" s="20">
        <v>260</v>
      </c>
      <c r="AF72" s="20">
        <v>280</v>
      </c>
      <c r="AG72" s="20">
        <v>280</v>
      </c>
      <c r="AH72" s="20">
        <v>320</v>
      </c>
      <c r="AI72" s="20">
        <v>320</v>
      </c>
      <c r="AJ72" s="20">
        <v>320</v>
      </c>
      <c r="AK72" s="20">
        <v>320</v>
      </c>
      <c r="AL72" s="20">
        <v>320</v>
      </c>
      <c r="AM72" s="20">
        <v>320</v>
      </c>
      <c r="AN72" s="20">
        <v>320</v>
      </c>
      <c r="AO72" s="20">
        <v>320</v>
      </c>
      <c r="AP72" s="20">
        <v>320</v>
      </c>
      <c r="AQ72" s="20">
        <v>320</v>
      </c>
      <c r="AR72" s="20">
        <v>330</v>
      </c>
      <c r="AS72" s="20">
        <v>320</v>
      </c>
      <c r="AT72" s="20">
        <v>320</v>
      </c>
      <c r="AU72" s="20">
        <v>320</v>
      </c>
      <c r="AV72" s="20">
        <v>320</v>
      </c>
      <c r="AW72" s="20">
        <v>320</v>
      </c>
      <c r="AX72" s="20">
        <v>320</v>
      </c>
      <c r="AY72" s="20">
        <v>320</v>
      </c>
      <c r="AZ72" s="20">
        <v>320</v>
      </c>
      <c r="BA72" s="20">
        <v>320</v>
      </c>
      <c r="BB72" s="20">
        <v>320</v>
      </c>
      <c r="BC72" s="20">
        <v>320</v>
      </c>
      <c r="BD72" s="20">
        <v>320</v>
      </c>
      <c r="BE72" s="20">
        <v>320</v>
      </c>
      <c r="BF72" s="20">
        <v>320</v>
      </c>
      <c r="BG72" s="20">
        <v>320</v>
      </c>
      <c r="BH72" s="20">
        <v>320</v>
      </c>
      <c r="BI72" s="20">
        <v>320</v>
      </c>
      <c r="BJ72" s="20">
        <v>330</v>
      </c>
      <c r="BK72" s="20">
        <v>320</v>
      </c>
      <c r="BL72" s="20">
        <v>320</v>
      </c>
      <c r="BM72" s="20">
        <v>320</v>
      </c>
      <c r="BN72" s="20">
        <v>350</v>
      </c>
      <c r="BO72" s="20">
        <v>350</v>
      </c>
      <c r="BP72" s="20">
        <v>350</v>
      </c>
      <c r="BQ72" s="20">
        <v>350</v>
      </c>
      <c r="BR72" s="20">
        <v>350</v>
      </c>
      <c r="BS72" s="20">
        <v>350</v>
      </c>
      <c r="BT72" s="20">
        <v>350</v>
      </c>
      <c r="BU72" s="20">
        <v>350</v>
      </c>
      <c r="BV72" s="20">
        <v>350</v>
      </c>
      <c r="BW72" s="20">
        <v>360</v>
      </c>
      <c r="BX72" s="20">
        <v>370</v>
      </c>
      <c r="BY72" s="20">
        <v>380</v>
      </c>
      <c r="BZ72" s="20">
        <v>380</v>
      </c>
      <c r="CA72" s="20">
        <v>390</v>
      </c>
      <c r="CB72" s="20">
        <v>390</v>
      </c>
      <c r="CC72" s="20">
        <v>390</v>
      </c>
      <c r="CD72" s="20">
        <v>390</v>
      </c>
      <c r="CE72" s="20">
        <v>390</v>
      </c>
      <c r="CF72" s="20">
        <v>390</v>
      </c>
      <c r="CG72" s="20">
        <v>400</v>
      </c>
      <c r="CH72" s="20">
        <v>400</v>
      </c>
      <c r="CI72" s="20">
        <v>400</v>
      </c>
      <c r="CJ72" s="20">
        <v>400</v>
      </c>
      <c r="CK72" s="20">
        <v>410</v>
      </c>
      <c r="CL72" s="20">
        <v>420</v>
      </c>
      <c r="CM72" s="20">
        <v>410</v>
      </c>
      <c r="CN72" s="20">
        <v>410</v>
      </c>
      <c r="CO72" s="20">
        <v>440</v>
      </c>
      <c r="CP72" s="20">
        <v>440</v>
      </c>
      <c r="CQ72" s="20">
        <v>440</v>
      </c>
      <c r="CR72" s="20">
        <v>440</v>
      </c>
      <c r="CS72" s="20">
        <v>440</v>
      </c>
      <c r="CT72" s="20">
        <v>470</v>
      </c>
      <c r="CU72" s="20">
        <v>470</v>
      </c>
      <c r="CV72" s="20">
        <v>470</v>
      </c>
      <c r="CW72" s="20">
        <v>470</v>
      </c>
      <c r="CX72" s="20">
        <v>470</v>
      </c>
      <c r="CY72" s="20">
        <v>470</v>
      </c>
      <c r="CZ72" s="20">
        <v>470</v>
      </c>
      <c r="DA72" s="20">
        <v>485</v>
      </c>
      <c r="DB72" s="20">
        <v>485</v>
      </c>
      <c r="DC72" s="20">
        <v>485</v>
      </c>
      <c r="DD72" s="20">
        <v>500</v>
      </c>
      <c r="DE72" s="20">
        <v>500</v>
      </c>
      <c r="DF72" s="20">
        <v>500</v>
      </c>
      <c r="DG72" s="20">
        <v>510</v>
      </c>
      <c r="DH72" s="20">
        <v>530</v>
      </c>
      <c r="DI72" s="20">
        <v>530</v>
      </c>
      <c r="DJ72" s="20">
        <v>530</v>
      </c>
      <c r="DK72" s="20">
        <v>530</v>
      </c>
      <c r="DL72" s="20">
        <v>530</v>
      </c>
      <c r="DM72" s="20">
        <v>530</v>
      </c>
      <c r="DN72" s="20">
        <v>530</v>
      </c>
      <c r="DO72" s="20">
        <v>560</v>
      </c>
      <c r="DP72" s="20">
        <v>560</v>
      </c>
      <c r="DQ72" s="20">
        <v>560</v>
      </c>
      <c r="DR72" s="20">
        <v>560</v>
      </c>
      <c r="DS72" s="20">
        <v>560</v>
      </c>
      <c r="DT72" s="20">
        <v>560</v>
      </c>
      <c r="DU72" s="20">
        <v>540</v>
      </c>
      <c r="DV72" s="20">
        <v>550</v>
      </c>
      <c r="DW72" s="20">
        <v>560</v>
      </c>
      <c r="DX72" s="20">
        <v>560</v>
      </c>
      <c r="DY72" s="20">
        <v>560</v>
      </c>
      <c r="DZ72" s="20">
        <v>560</v>
      </c>
      <c r="EA72" s="20">
        <v>560</v>
      </c>
      <c r="EB72" s="20">
        <v>560</v>
      </c>
      <c r="EC72" s="20">
        <v>560</v>
      </c>
      <c r="ED72" s="20">
        <v>560</v>
      </c>
      <c r="EE72" s="20">
        <v>560</v>
      </c>
      <c r="EF72" s="20">
        <v>575</v>
      </c>
      <c r="EG72" s="20">
        <v>575</v>
      </c>
      <c r="EH72" s="20">
        <v>575</v>
      </c>
      <c r="EI72" s="20">
        <v>575</v>
      </c>
      <c r="EJ72" s="20">
        <v>575</v>
      </c>
      <c r="EK72" s="20">
        <v>575</v>
      </c>
      <c r="EL72" s="20">
        <v>575</v>
      </c>
      <c r="EM72" s="20">
        <v>575</v>
      </c>
      <c r="EN72" s="20">
        <v>575</v>
      </c>
      <c r="EO72" s="20">
        <v>575</v>
      </c>
      <c r="EP72" s="20">
        <v>575</v>
      </c>
    </row>
    <row r="73" spans="19:146" x14ac:dyDescent="0.25">
      <c r="T73">
        <v>125</v>
      </c>
      <c r="U73">
        <v>95</v>
      </c>
      <c r="V73">
        <v>95</v>
      </c>
      <c r="W73">
        <v>65</v>
      </c>
      <c r="X73">
        <v>65</v>
      </c>
      <c r="Y73">
        <v>35</v>
      </c>
      <c r="Z73">
        <v>65</v>
      </c>
      <c r="AA73">
        <v>65</v>
      </c>
      <c r="AB73">
        <v>35</v>
      </c>
      <c r="AC73">
        <v>35</v>
      </c>
      <c r="AD73">
        <v>65</v>
      </c>
      <c r="AE73">
        <v>35</v>
      </c>
      <c r="AF73">
        <v>65</v>
      </c>
      <c r="AG73">
        <v>95</v>
      </c>
      <c r="AH73">
        <v>95</v>
      </c>
      <c r="AI73">
        <v>95</v>
      </c>
      <c r="AJ73">
        <v>95</v>
      </c>
      <c r="AK73">
        <v>125</v>
      </c>
      <c r="AL73">
        <v>125</v>
      </c>
      <c r="AM73">
        <v>155</v>
      </c>
      <c r="AN73">
        <v>125</v>
      </c>
      <c r="AO73">
        <v>125</v>
      </c>
      <c r="AP73">
        <v>125</v>
      </c>
      <c r="AQ73">
        <v>155</v>
      </c>
      <c r="AR73">
        <v>155</v>
      </c>
      <c r="AS73">
        <v>155</v>
      </c>
      <c r="AT73">
        <v>155</v>
      </c>
      <c r="AU73">
        <v>155</v>
      </c>
      <c r="AV73">
        <v>155</v>
      </c>
      <c r="AW73">
        <v>155</v>
      </c>
      <c r="AX73">
        <v>155</v>
      </c>
      <c r="AY73">
        <v>155</v>
      </c>
      <c r="AZ73">
        <v>155</v>
      </c>
      <c r="BA73">
        <v>155</v>
      </c>
      <c r="BB73">
        <v>185</v>
      </c>
      <c r="BC73">
        <v>155</v>
      </c>
      <c r="BD73">
        <v>155</v>
      </c>
      <c r="BE73">
        <v>125</v>
      </c>
      <c r="BF73">
        <v>125</v>
      </c>
      <c r="BG73">
        <v>125</v>
      </c>
      <c r="BH73">
        <v>155</v>
      </c>
      <c r="BI73">
        <v>125</v>
      </c>
      <c r="BJ73">
        <v>95</v>
      </c>
      <c r="BK73">
        <v>125</v>
      </c>
      <c r="BL73">
        <v>125</v>
      </c>
      <c r="BM73">
        <v>125</v>
      </c>
      <c r="BN73">
        <v>155</v>
      </c>
      <c r="BO73">
        <v>155</v>
      </c>
      <c r="BP73">
        <v>155</v>
      </c>
      <c r="BQ73">
        <v>155</v>
      </c>
      <c r="BR73">
        <v>155</v>
      </c>
      <c r="BS73">
        <v>185</v>
      </c>
      <c r="BT73">
        <v>155</v>
      </c>
      <c r="BU73">
        <v>125</v>
      </c>
      <c r="BV73">
        <v>125</v>
      </c>
      <c r="BW73">
        <v>95</v>
      </c>
      <c r="BX73">
        <v>125</v>
      </c>
      <c r="BY73">
        <v>95</v>
      </c>
      <c r="BZ73">
        <v>125</v>
      </c>
      <c r="CA73">
        <v>125</v>
      </c>
      <c r="CB73">
        <v>125</v>
      </c>
      <c r="CC73">
        <v>125</v>
      </c>
      <c r="CD73">
        <v>125</v>
      </c>
      <c r="CE73">
        <v>155</v>
      </c>
      <c r="CF73">
        <v>185</v>
      </c>
      <c r="CG73">
        <v>185</v>
      </c>
      <c r="CH73">
        <v>185</v>
      </c>
      <c r="CI73">
        <v>215</v>
      </c>
      <c r="CJ73">
        <v>215</v>
      </c>
      <c r="CK73">
        <v>245</v>
      </c>
      <c r="CL73">
        <v>245</v>
      </c>
      <c r="CM73">
        <v>245</v>
      </c>
      <c r="CN73">
        <v>275</v>
      </c>
      <c r="CO73">
        <v>275</v>
      </c>
      <c r="CP73">
        <v>245</v>
      </c>
      <c r="CQ73">
        <v>215</v>
      </c>
      <c r="CR73">
        <v>215</v>
      </c>
      <c r="CS73">
        <v>215</v>
      </c>
      <c r="CT73">
        <v>245</v>
      </c>
      <c r="CU73">
        <v>275</v>
      </c>
      <c r="CV73">
        <v>275</v>
      </c>
      <c r="CW73">
        <v>275</v>
      </c>
      <c r="CX73">
        <v>305</v>
      </c>
      <c r="CY73">
        <v>305</v>
      </c>
      <c r="CZ73">
        <v>335</v>
      </c>
      <c r="DA73">
        <v>265</v>
      </c>
      <c r="DB73">
        <v>335</v>
      </c>
      <c r="DC73">
        <v>305</v>
      </c>
      <c r="DD73">
        <v>275</v>
      </c>
      <c r="DE73">
        <v>275</v>
      </c>
      <c r="DF73">
        <v>275</v>
      </c>
      <c r="DG73">
        <v>275</v>
      </c>
      <c r="DH73">
        <v>245</v>
      </c>
      <c r="DI73">
        <v>245</v>
      </c>
      <c r="DJ73">
        <v>215</v>
      </c>
      <c r="DK73">
        <v>215</v>
      </c>
      <c r="DL73">
        <v>215</v>
      </c>
      <c r="DM73">
        <v>215</v>
      </c>
      <c r="DN73">
        <v>245</v>
      </c>
      <c r="DO73">
        <v>245</v>
      </c>
      <c r="DP73">
        <v>275</v>
      </c>
      <c r="DQ73">
        <v>275</v>
      </c>
      <c r="DR73">
        <v>275</v>
      </c>
      <c r="DS73">
        <v>275</v>
      </c>
      <c r="DT73">
        <v>245</v>
      </c>
      <c r="DU73">
        <v>215</v>
      </c>
      <c r="DV73">
        <v>215</v>
      </c>
      <c r="DW73">
        <v>185</v>
      </c>
      <c r="DX73">
        <v>155</v>
      </c>
      <c r="DY73">
        <v>155</v>
      </c>
      <c r="DZ73">
        <v>125</v>
      </c>
      <c r="EA73">
        <v>95</v>
      </c>
      <c r="EB73">
        <v>125</v>
      </c>
      <c r="EC73">
        <v>95</v>
      </c>
      <c r="ED73">
        <v>95</v>
      </c>
      <c r="EE73">
        <v>125</v>
      </c>
      <c r="EF73">
        <v>155</v>
      </c>
      <c r="EG73">
        <v>155</v>
      </c>
      <c r="EH73">
        <v>185</v>
      </c>
      <c r="EI73">
        <v>185</v>
      </c>
      <c r="EJ73">
        <v>155</v>
      </c>
      <c r="EK73">
        <v>185</v>
      </c>
      <c r="EL73">
        <v>185</v>
      </c>
      <c r="EM73">
        <v>215</v>
      </c>
      <c r="EN73">
        <v>245</v>
      </c>
      <c r="EO73">
        <v>245</v>
      </c>
      <c r="EP73">
        <v>215</v>
      </c>
    </row>
    <row r="74" spans="19:146" x14ac:dyDescent="0.25">
      <c r="T74">
        <f t="shared" ref="T74:AV74" si="0">(1- (T73/T72))*100</f>
        <v>10.71428571428571</v>
      </c>
      <c r="U74">
        <f t="shared" si="0"/>
        <v>40.625</v>
      </c>
      <c r="V74">
        <f t="shared" si="0"/>
        <v>40.625</v>
      </c>
      <c r="W74">
        <f t="shared" si="0"/>
        <v>61.764705882352942</v>
      </c>
      <c r="X74">
        <f t="shared" si="0"/>
        <v>61.764705882352942</v>
      </c>
      <c r="Y74">
        <f t="shared" si="0"/>
        <v>81.578947368421055</v>
      </c>
      <c r="Z74">
        <f t="shared" si="0"/>
        <v>67.5</v>
      </c>
      <c r="AA74">
        <f t="shared" si="0"/>
        <v>70.454545454545453</v>
      </c>
      <c r="AB74">
        <f t="shared" si="0"/>
        <v>84.782608695652172</v>
      </c>
      <c r="AC74">
        <f t="shared" si="0"/>
        <v>85.416666666666657</v>
      </c>
      <c r="AD74">
        <f t="shared" si="0"/>
        <v>75</v>
      </c>
      <c r="AE74">
        <f t="shared" si="0"/>
        <v>86.538461538461547</v>
      </c>
      <c r="AF74">
        <f t="shared" si="0"/>
        <v>76.785714285714278</v>
      </c>
      <c r="AG74">
        <f t="shared" si="0"/>
        <v>66.071428571428569</v>
      </c>
      <c r="AH74">
        <f t="shared" si="0"/>
        <v>70.3125</v>
      </c>
      <c r="AI74">
        <f t="shared" si="0"/>
        <v>70.3125</v>
      </c>
      <c r="AJ74">
        <f t="shared" si="0"/>
        <v>70.3125</v>
      </c>
      <c r="AK74">
        <f t="shared" si="0"/>
        <v>60.9375</v>
      </c>
      <c r="AL74">
        <f t="shared" si="0"/>
        <v>60.9375</v>
      </c>
      <c r="AM74">
        <f t="shared" si="0"/>
        <v>51.5625</v>
      </c>
      <c r="AN74">
        <f t="shared" si="0"/>
        <v>60.9375</v>
      </c>
      <c r="AO74">
        <f t="shared" si="0"/>
        <v>60.9375</v>
      </c>
      <c r="AP74">
        <f t="shared" si="0"/>
        <v>60.9375</v>
      </c>
      <c r="AQ74">
        <f t="shared" si="0"/>
        <v>51.5625</v>
      </c>
      <c r="AR74">
        <f t="shared" si="0"/>
        <v>53.030303030303031</v>
      </c>
      <c r="AS74">
        <f t="shared" si="0"/>
        <v>51.5625</v>
      </c>
      <c r="AT74">
        <f t="shared" si="0"/>
        <v>51.5625</v>
      </c>
      <c r="AU74">
        <f t="shared" si="0"/>
        <v>51.5625</v>
      </c>
      <c r="AV74">
        <f t="shared" si="0"/>
        <v>51.5625</v>
      </c>
      <c r="AW74">
        <f t="shared" ref="AW74:BB74" si="1">(1- (AW73/AW72))*100</f>
        <v>51.5625</v>
      </c>
      <c r="AX74">
        <f t="shared" si="1"/>
        <v>51.5625</v>
      </c>
      <c r="AY74">
        <f t="shared" si="1"/>
        <v>51.5625</v>
      </c>
      <c r="AZ74">
        <f t="shared" si="1"/>
        <v>51.5625</v>
      </c>
      <c r="BA74">
        <f t="shared" si="1"/>
        <v>51.5625</v>
      </c>
      <c r="BB74">
        <f t="shared" si="1"/>
        <v>42.1875</v>
      </c>
      <c r="BC74">
        <f t="shared" ref="BC74:BN74" si="2">(1- (BC73/BC72))*100</f>
        <v>51.5625</v>
      </c>
      <c r="BD74">
        <f t="shared" si="2"/>
        <v>51.5625</v>
      </c>
      <c r="BE74">
        <f t="shared" si="2"/>
        <v>60.9375</v>
      </c>
      <c r="BF74">
        <f t="shared" si="2"/>
        <v>60.9375</v>
      </c>
      <c r="BG74">
        <f t="shared" si="2"/>
        <v>60.9375</v>
      </c>
      <c r="BH74">
        <f t="shared" si="2"/>
        <v>51.5625</v>
      </c>
      <c r="BI74">
        <f t="shared" si="2"/>
        <v>60.9375</v>
      </c>
      <c r="BJ74">
        <f t="shared" si="2"/>
        <v>71.212121212121218</v>
      </c>
      <c r="BK74">
        <f t="shared" si="2"/>
        <v>60.9375</v>
      </c>
      <c r="BL74">
        <f t="shared" si="2"/>
        <v>60.9375</v>
      </c>
      <c r="BM74">
        <f t="shared" si="2"/>
        <v>60.9375</v>
      </c>
      <c r="BN74">
        <f t="shared" si="2"/>
        <v>55.714285714285715</v>
      </c>
      <c r="BO74">
        <f t="shared" ref="BO74:BT74" si="3">(1- (BO73/BO72))*100</f>
        <v>55.714285714285715</v>
      </c>
      <c r="BP74">
        <f t="shared" si="3"/>
        <v>55.714285714285715</v>
      </c>
      <c r="BQ74">
        <f t="shared" si="3"/>
        <v>55.714285714285715</v>
      </c>
      <c r="BR74">
        <f t="shared" si="3"/>
        <v>55.714285714285715</v>
      </c>
      <c r="BS74">
        <f t="shared" si="3"/>
        <v>47.142857142857139</v>
      </c>
      <c r="BT74">
        <f t="shared" si="3"/>
        <v>55.714285714285715</v>
      </c>
      <c r="BU74">
        <f t="shared" ref="BU74:CF74" si="4">(1- (BU73/BU72))*100</f>
        <v>64.285714285714278</v>
      </c>
      <c r="BV74">
        <f t="shared" si="4"/>
        <v>64.285714285714278</v>
      </c>
      <c r="BW74">
        <f t="shared" si="4"/>
        <v>73.611111111111114</v>
      </c>
      <c r="BX74">
        <f t="shared" si="4"/>
        <v>66.21621621621621</v>
      </c>
      <c r="BY74">
        <f t="shared" si="4"/>
        <v>75</v>
      </c>
      <c r="BZ74">
        <f t="shared" si="4"/>
        <v>67.10526315789474</v>
      </c>
      <c r="CA74">
        <f t="shared" si="4"/>
        <v>67.948717948717956</v>
      </c>
      <c r="CB74">
        <f t="shared" si="4"/>
        <v>67.948717948717956</v>
      </c>
      <c r="CC74">
        <f t="shared" si="4"/>
        <v>67.948717948717956</v>
      </c>
      <c r="CD74">
        <f t="shared" si="4"/>
        <v>67.948717948717956</v>
      </c>
      <c r="CE74">
        <f t="shared" si="4"/>
        <v>60.256410256410263</v>
      </c>
      <c r="CF74">
        <f t="shared" si="4"/>
        <v>52.564102564102569</v>
      </c>
      <c r="CG74">
        <f t="shared" ref="CG74:CO74" si="5">(1- (CG73/CG72))*100</f>
        <v>53.75</v>
      </c>
      <c r="CH74">
        <f t="shared" si="5"/>
        <v>53.75</v>
      </c>
      <c r="CI74">
        <f t="shared" si="5"/>
        <v>46.25</v>
      </c>
      <c r="CJ74">
        <f t="shared" si="5"/>
        <v>46.25</v>
      </c>
      <c r="CK74">
        <f t="shared" si="5"/>
        <v>40.243902439024396</v>
      </c>
      <c r="CL74">
        <f t="shared" si="5"/>
        <v>41.666666666666664</v>
      </c>
      <c r="CM74">
        <f t="shared" si="5"/>
        <v>40.243902439024396</v>
      </c>
      <c r="CN74">
        <f t="shared" si="5"/>
        <v>32.926829268292678</v>
      </c>
      <c r="CO74">
        <f t="shared" si="5"/>
        <v>37.5</v>
      </c>
      <c r="CP74">
        <f t="shared" ref="CP74:CU74" si="6">(1- (CP73/CP72))*100</f>
        <v>44.31818181818182</v>
      </c>
      <c r="CQ74">
        <f t="shared" si="6"/>
        <v>51.136363636363633</v>
      </c>
      <c r="CR74">
        <f t="shared" si="6"/>
        <v>51.136363636363633</v>
      </c>
      <c r="CS74">
        <f t="shared" si="6"/>
        <v>51.136363636363633</v>
      </c>
      <c r="CT74">
        <f t="shared" si="6"/>
        <v>47.87234042553191</v>
      </c>
      <c r="CU74">
        <f t="shared" si="6"/>
        <v>41.48936170212766</v>
      </c>
      <c r="CV74">
        <f t="shared" ref="CV74:DF74" si="7">(1- (CV73/CV72))*100</f>
        <v>41.48936170212766</v>
      </c>
      <c r="CW74">
        <f t="shared" si="7"/>
        <v>41.48936170212766</v>
      </c>
      <c r="CX74">
        <f t="shared" si="7"/>
        <v>35.106382978723403</v>
      </c>
      <c r="CY74">
        <f t="shared" si="7"/>
        <v>35.106382978723403</v>
      </c>
      <c r="CZ74">
        <f t="shared" si="7"/>
        <v>28.723404255319153</v>
      </c>
      <c r="DA74">
        <f t="shared" si="7"/>
        <v>45.360824742268044</v>
      </c>
      <c r="DB74">
        <f t="shared" si="7"/>
        <v>30.927835051546392</v>
      </c>
      <c r="DC74">
        <f t="shared" si="7"/>
        <v>37.113402061855673</v>
      </c>
      <c r="DD74">
        <f t="shared" si="7"/>
        <v>44.999999999999993</v>
      </c>
      <c r="DE74">
        <f t="shared" si="7"/>
        <v>44.999999999999993</v>
      </c>
      <c r="DF74">
        <f t="shared" si="7"/>
        <v>44.999999999999993</v>
      </c>
      <c r="DG74">
        <f t="shared" ref="DG74:DO74" si="8">(1- (DG73/DG72))*100</f>
        <v>46.078431372549019</v>
      </c>
      <c r="DH74">
        <f t="shared" si="8"/>
        <v>53.773584905660378</v>
      </c>
      <c r="DI74">
        <f t="shared" si="8"/>
        <v>53.773584905660378</v>
      </c>
      <c r="DJ74">
        <f t="shared" si="8"/>
        <v>59.433962264150942</v>
      </c>
      <c r="DK74">
        <f t="shared" si="8"/>
        <v>59.433962264150942</v>
      </c>
      <c r="DL74">
        <f t="shared" si="8"/>
        <v>59.433962264150942</v>
      </c>
      <c r="DM74">
        <f t="shared" si="8"/>
        <v>59.433962264150942</v>
      </c>
      <c r="DN74">
        <f t="shared" si="8"/>
        <v>53.773584905660378</v>
      </c>
      <c r="DO74">
        <f t="shared" si="8"/>
        <v>56.25</v>
      </c>
      <c r="DP74">
        <f t="shared" ref="DP74:DX74" si="9">(1- (DP73/DP72))*100</f>
        <v>50.892857142857139</v>
      </c>
      <c r="DQ74">
        <f t="shared" si="9"/>
        <v>50.892857142857139</v>
      </c>
      <c r="DR74">
        <f t="shared" si="9"/>
        <v>50.892857142857139</v>
      </c>
      <c r="DS74">
        <f t="shared" si="9"/>
        <v>50.892857142857139</v>
      </c>
      <c r="DT74">
        <f t="shared" si="9"/>
        <v>56.25</v>
      </c>
      <c r="DU74">
        <f t="shared" si="9"/>
        <v>60.185185185185183</v>
      </c>
      <c r="DV74">
        <f t="shared" si="9"/>
        <v>60.909090909090914</v>
      </c>
      <c r="DW74">
        <f t="shared" si="9"/>
        <v>66.964285714285722</v>
      </c>
      <c r="DX74">
        <f t="shared" si="9"/>
        <v>72.321428571428569</v>
      </c>
      <c r="DY74">
        <f t="shared" ref="DY74:ED74" si="10">(1- (DY73/DY72))*100</f>
        <v>72.321428571428569</v>
      </c>
      <c r="DZ74">
        <f t="shared" si="10"/>
        <v>77.678571428571431</v>
      </c>
      <c r="EA74">
        <f t="shared" si="10"/>
        <v>83.035714285714278</v>
      </c>
      <c r="EB74">
        <f t="shared" si="10"/>
        <v>77.678571428571431</v>
      </c>
      <c r="EC74">
        <f t="shared" si="10"/>
        <v>83.035714285714278</v>
      </c>
      <c r="ED74">
        <f t="shared" si="10"/>
        <v>83.035714285714278</v>
      </c>
      <c r="EE74">
        <f t="shared" ref="EE74:EG74" si="11">(1- (EE73/EE72))*100</f>
        <v>77.678571428571431</v>
      </c>
      <c r="EF74">
        <f t="shared" si="11"/>
        <v>73.043478260869563</v>
      </c>
      <c r="EG74">
        <f t="shared" si="11"/>
        <v>73.043478260869563</v>
      </c>
      <c r="EH74">
        <f t="shared" ref="EH74:EI74" si="12">(1- (EH73/EH72))*100</f>
        <v>67.826086956521749</v>
      </c>
      <c r="EI74">
        <f t="shared" si="12"/>
        <v>67.826086956521749</v>
      </c>
      <c r="EJ74">
        <f>(1- (EJ73/EJ72))*100</f>
        <v>73.043478260869563</v>
      </c>
      <c r="EK74">
        <f>(1- (EK73/EK72))*100</f>
        <v>67.826086956521749</v>
      </c>
      <c r="EL74">
        <f>(1- (EL73/EL72))*100</f>
        <v>67.826086956521749</v>
      </c>
      <c r="EM74">
        <f>(1- (EM73/EM72))*100</f>
        <v>62.608695652173907</v>
      </c>
      <c r="EN74">
        <f>(1- (EN73/EN72))*100</f>
        <v>57.391304347826086</v>
      </c>
      <c r="EO74">
        <f>(1- (EO73/EO72))*100</f>
        <v>57.391304347826086</v>
      </c>
      <c r="EP74">
        <f>(1- (EP73/EP72))*100</f>
        <v>62.608695652173907</v>
      </c>
    </row>
    <row r="75" spans="19:146" x14ac:dyDescent="0.25">
      <c r="T75">
        <f t="shared" ref="T75:AV75" si="13">100-T74</f>
        <v>89.285714285714292</v>
      </c>
      <c r="U75">
        <f t="shared" si="13"/>
        <v>59.375</v>
      </c>
      <c r="V75">
        <f t="shared" si="13"/>
        <v>59.375</v>
      </c>
      <c r="W75">
        <f t="shared" si="13"/>
        <v>38.235294117647058</v>
      </c>
      <c r="X75">
        <f t="shared" si="13"/>
        <v>38.235294117647058</v>
      </c>
      <c r="Y75">
        <f t="shared" si="13"/>
        <v>18.421052631578945</v>
      </c>
      <c r="Z75">
        <f t="shared" si="13"/>
        <v>32.5</v>
      </c>
      <c r="AA75">
        <f t="shared" si="13"/>
        <v>29.545454545454547</v>
      </c>
      <c r="AB75">
        <f t="shared" si="13"/>
        <v>15.217391304347828</v>
      </c>
      <c r="AC75">
        <f t="shared" si="13"/>
        <v>14.583333333333343</v>
      </c>
      <c r="AD75">
        <f t="shared" si="13"/>
        <v>25</v>
      </c>
      <c r="AE75">
        <f t="shared" si="13"/>
        <v>13.461538461538453</v>
      </c>
      <c r="AF75">
        <f t="shared" si="13"/>
        <v>23.214285714285722</v>
      </c>
      <c r="AG75">
        <f t="shared" si="13"/>
        <v>33.928571428571431</v>
      </c>
      <c r="AH75">
        <f t="shared" si="13"/>
        <v>29.6875</v>
      </c>
      <c r="AI75">
        <f t="shared" si="13"/>
        <v>29.6875</v>
      </c>
      <c r="AJ75">
        <f t="shared" si="13"/>
        <v>29.6875</v>
      </c>
      <c r="AK75">
        <f t="shared" si="13"/>
        <v>39.0625</v>
      </c>
      <c r="AL75">
        <f t="shared" si="13"/>
        <v>39.0625</v>
      </c>
      <c r="AM75">
        <f t="shared" si="13"/>
        <v>48.4375</v>
      </c>
      <c r="AN75">
        <f t="shared" si="13"/>
        <v>39.0625</v>
      </c>
      <c r="AO75">
        <f t="shared" si="13"/>
        <v>39.0625</v>
      </c>
      <c r="AP75">
        <f t="shared" si="13"/>
        <v>39.0625</v>
      </c>
      <c r="AQ75">
        <f t="shared" si="13"/>
        <v>48.4375</v>
      </c>
      <c r="AR75">
        <f t="shared" si="13"/>
        <v>46.969696969696969</v>
      </c>
      <c r="AS75">
        <f t="shared" si="13"/>
        <v>48.4375</v>
      </c>
      <c r="AT75">
        <f t="shared" si="13"/>
        <v>48.4375</v>
      </c>
      <c r="AU75">
        <f t="shared" si="13"/>
        <v>48.4375</v>
      </c>
      <c r="AV75">
        <f t="shared" si="13"/>
        <v>48.4375</v>
      </c>
      <c r="AW75">
        <f t="shared" ref="AW75:BB75" si="14">100-AW74</f>
        <v>48.4375</v>
      </c>
      <c r="AX75">
        <f t="shared" si="14"/>
        <v>48.4375</v>
      </c>
      <c r="AY75">
        <f t="shared" si="14"/>
        <v>48.4375</v>
      </c>
      <c r="AZ75">
        <f t="shared" si="14"/>
        <v>48.4375</v>
      </c>
      <c r="BA75">
        <f t="shared" si="14"/>
        <v>48.4375</v>
      </c>
      <c r="BB75">
        <f t="shared" si="14"/>
        <v>57.8125</v>
      </c>
      <c r="BC75">
        <f t="shared" ref="BC75:BN75" si="15">100-BC74</f>
        <v>48.4375</v>
      </c>
      <c r="BD75">
        <f t="shared" si="15"/>
        <v>48.4375</v>
      </c>
      <c r="BE75">
        <f t="shared" si="15"/>
        <v>39.0625</v>
      </c>
      <c r="BF75">
        <f t="shared" si="15"/>
        <v>39.0625</v>
      </c>
      <c r="BG75">
        <f t="shared" si="15"/>
        <v>39.0625</v>
      </c>
      <c r="BH75">
        <f t="shared" si="15"/>
        <v>48.4375</v>
      </c>
      <c r="BI75">
        <f t="shared" si="15"/>
        <v>39.0625</v>
      </c>
      <c r="BJ75">
        <f t="shared" si="15"/>
        <v>28.787878787878782</v>
      </c>
      <c r="BK75">
        <f t="shared" si="15"/>
        <v>39.0625</v>
      </c>
      <c r="BL75">
        <f t="shared" si="15"/>
        <v>39.0625</v>
      </c>
      <c r="BM75">
        <f t="shared" si="15"/>
        <v>39.0625</v>
      </c>
      <c r="BN75">
        <f t="shared" si="15"/>
        <v>44.285714285714285</v>
      </c>
      <c r="BO75">
        <f t="shared" ref="BO75:BT75" si="16">100-BO74</f>
        <v>44.285714285714285</v>
      </c>
      <c r="BP75">
        <f t="shared" si="16"/>
        <v>44.285714285714285</v>
      </c>
      <c r="BQ75">
        <f t="shared" si="16"/>
        <v>44.285714285714285</v>
      </c>
      <c r="BR75">
        <f t="shared" si="16"/>
        <v>44.285714285714285</v>
      </c>
      <c r="BS75">
        <f t="shared" si="16"/>
        <v>52.857142857142861</v>
      </c>
      <c r="BT75">
        <f t="shared" si="16"/>
        <v>44.285714285714285</v>
      </c>
      <c r="BU75">
        <f t="shared" ref="BU75:CF75" si="17">100-BU74</f>
        <v>35.714285714285722</v>
      </c>
      <c r="BV75">
        <f t="shared" si="17"/>
        <v>35.714285714285722</v>
      </c>
      <c r="BW75">
        <f t="shared" si="17"/>
        <v>26.388888888888886</v>
      </c>
      <c r="BX75">
        <f t="shared" si="17"/>
        <v>33.78378378378379</v>
      </c>
      <c r="BY75">
        <f t="shared" si="17"/>
        <v>25</v>
      </c>
      <c r="BZ75">
        <f t="shared" si="17"/>
        <v>32.89473684210526</v>
      </c>
      <c r="CA75">
        <f t="shared" si="17"/>
        <v>32.051282051282044</v>
      </c>
      <c r="CB75">
        <f t="shared" si="17"/>
        <v>32.051282051282044</v>
      </c>
      <c r="CC75">
        <f t="shared" si="17"/>
        <v>32.051282051282044</v>
      </c>
      <c r="CD75">
        <f t="shared" si="17"/>
        <v>32.051282051282044</v>
      </c>
      <c r="CE75">
        <f t="shared" si="17"/>
        <v>39.743589743589737</v>
      </c>
      <c r="CF75">
        <f t="shared" si="17"/>
        <v>47.435897435897431</v>
      </c>
      <c r="CG75">
        <f t="shared" ref="CG75:CO75" si="18">100-CG74</f>
        <v>46.25</v>
      </c>
      <c r="CH75">
        <f t="shared" si="18"/>
        <v>46.25</v>
      </c>
      <c r="CI75">
        <f t="shared" si="18"/>
        <v>53.75</v>
      </c>
      <c r="CJ75">
        <f t="shared" si="18"/>
        <v>53.75</v>
      </c>
      <c r="CK75">
        <f t="shared" si="18"/>
        <v>59.756097560975604</v>
      </c>
      <c r="CL75">
        <f t="shared" si="18"/>
        <v>58.333333333333336</v>
      </c>
      <c r="CM75">
        <f t="shared" si="18"/>
        <v>59.756097560975604</v>
      </c>
      <c r="CN75">
        <f t="shared" si="18"/>
        <v>67.073170731707322</v>
      </c>
      <c r="CO75">
        <f t="shared" si="18"/>
        <v>62.5</v>
      </c>
      <c r="CP75">
        <f t="shared" ref="CP75:CU75" si="19">100-CP74</f>
        <v>55.68181818181818</v>
      </c>
      <c r="CQ75">
        <f t="shared" si="19"/>
        <v>48.863636363636367</v>
      </c>
      <c r="CR75">
        <f t="shared" si="19"/>
        <v>48.863636363636367</v>
      </c>
      <c r="CS75">
        <f t="shared" si="19"/>
        <v>48.863636363636367</v>
      </c>
      <c r="CT75">
        <f t="shared" si="19"/>
        <v>52.12765957446809</v>
      </c>
      <c r="CU75">
        <f t="shared" si="19"/>
        <v>58.51063829787234</v>
      </c>
      <c r="CV75">
        <f t="shared" ref="CV75:DD75" si="20">100-CV74</f>
        <v>58.51063829787234</v>
      </c>
      <c r="CW75">
        <f t="shared" si="20"/>
        <v>58.51063829787234</v>
      </c>
      <c r="CX75">
        <f t="shared" si="20"/>
        <v>64.893617021276597</v>
      </c>
      <c r="CY75">
        <f t="shared" si="20"/>
        <v>64.893617021276597</v>
      </c>
      <c r="CZ75">
        <f t="shared" si="20"/>
        <v>71.276595744680847</v>
      </c>
      <c r="DA75">
        <f t="shared" si="20"/>
        <v>54.639175257731956</v>
      </c>
      <c r="DB75">
        <f t="shared" si="20"/>
        <v>69.072164948453604</v>
      </c>
      <c r="DC75">
        <f t="shared" si="20"/>
        <v>62.886597938144327</v>
      </c>
      <c r="DD75">
        <f t="shared" si="20"/>
        <v>55.000000000000007</v>
      </c>
      <c r="DE75">
        <f t="shared" ref="DE75:DO75" si="21">100-DE74</f>
        <v>55.000000000000007</v>
      </c>
      <c r="DF75">
        <f t="shared" si="21"/>
        <v>55.000000000000007</v>
      </c>
      <c r="DG75">
        <f t="shared" si="21"/>
        <v>53.921568627450981</v>
      </c>
      <c r="DH75">
        <f t="shared" si="21"/>
        <v>46.226415094339622</v>
      </c>
      <c r="DI75">
        <f t="shared" si="21"/>
        <v>46.226415094339622</v>
      </c>
      <c r="DJ75">
        <f t="shared" si="21"/>
        <v>40.566037735849058</v>
      </c>
      <c r="DK75">
        <f t="shared" si="21"/>
        <v>40.566037735849058</v>
      </c>
      <c r="DL75">
        <f t="shared" si="21"/>
        <v>40.566037735849058</v>
      </c>
      <c r="DM75">
        <f t="shared" si="21"/>
        <v>40.566037735849058</v>
      </c>
      <c r="DN75">
        <f t="shared" si="21"/>
        <v>46.226415094339622</v>
      </c>
      <c r="DO75">
        <f t="shared" si="21"/>
        <v>43.75</v>
      </c>
      <c r="DP75">
        <f t="shared" ref="DP75:DX75" si="22">100-DP74</f>
        <v>49.107142857142861</v>
      </c>
      <c r="DQ75">
        <f t="shared" si="22"/>
        <v>49.107142857142861</v>
      </c>
      <c r="DR75">
        <f t="shared" si="22"/>
        <v>49.107142857142861</v>
      </c>
      <c r="DS75">
        <f t="shared" si="22"/>
        <v>49.107142857142861</v>
      </c>
      <c r="DT75">
        <f t="shared" si="22"/>
        <v>43.75</v>
      </c>
      <c r="DU75">
        <f t="shared" si="22"/>
        <v>39.814814814814817</v>
      </c>
      <c r="DV75">
        <f t="shared" si="22"/>
        <v>39.090909090909086</v>
      </c>
      <c r="DW75">
        <f t="shared" si="22"/>
        <v>33.035714285714278</v>
      </c>
      <c r="DX75">
        <f t="shared" si="22"/>
        <v>27.678571428571431</v>
      </c>
      <c r="DY75">
        <f t="shared" ref="DY75:ED75" si="23">100-DY74</f>
        <v>27.678571428571431</v>
      </c>
      <c r="DZ75">
        <f t="shared" si="23"/>
        <v>22.321428571428569</v>
      </c>
      <c r="EA75">
        <f t="shared" si="23"/>
        <v>16.964285714285722</v>
      </c>
      <c r="EB75">
        <f t="shared" si="23"/>
        <v>22.321428571428569</v>
      </c>
      <c r="EC75">
        <f t="shared" si="23"/>
        <v>16.964285714285722</v>
      </c>
      <c r="ED75">
        <f t="shared" si="23"/>
        <v>16.964285714285722</v>
      </c>
      <c r="EE75">
        <f t="shared" ref="EE75:EG75" si="24">100-EE74</f>
        <v>22.321428571428569</v>
      </c>
      <c r="EF75">
        <f t="shared" si="24"/>
        <v>26.956521739130437</v>
      </c>
      <c r="EG75">
        <f t="shared" si="24"/>
        <v>26.956521739130437</v>
      </c>
      <c r="EH75">
        <f t="shared" ref="EH75:EI75" si="25">100-EH74</f>
        <v>32.173913043478251</v>
      </c>
      <c r="EI75">
        <f t="shared" si="25"/>
        <v>32.173913043478251</v>
      </c>
      <c r="EJ75">
        <f t="shared" ref="EJ75" si="26">100-EJ74</f>
        <v>26.956521739130437</v>
      </c>
      <c r="EK75">
        <f t="shared" ref="EK75:EL75" si="27">100-EK74</f>
        <v>32.173913043478251</v>
      </c>
      <c r="EL75">
        <f t="shared" si="27"/>
        <v>32.173913043478251</v>
      </c>
      <c r="EM75">
        <f t="shared" ref="EM75:EN75" si="28">100-EM74</f>
        <v>37.391304347826093</v>
      </c>
      <c r="EN75">
        <f t="shared" si="28"/>
        <v>42.608695652173914</v>
      </c>
      <c r="EO75">
        <f t="shared" ref="EO75:EP75" si="29">100-EO74</f>
        <v>42.608695652173914</v>
      </c>
      <c r="EP75">
        <f t="shared" si="29"/>
        <v>37.391304347826093</v>
      </c>
    </row>
    <row r="76" spans="19:146" x14ac:dyDescent="0.25">
      <c r="T76">
        <v>1</v>
      </c>
      <c r="U76">
        <v>2</v>
      </c>
      <c r="V76">
        <v>3</v>
      </c>
      <c r="W76">
        <v>4</v>
      </c>
      <c r="X76">
        <v>5</v>
      </c>
      <c r="Y76">
        <v>6</v>
      </c>
      <c r="Z76">
        <v>7</v>
      </c>
      <c r="AA76">
        <v>8</v>
      </c>
      <c r="AB76">
        <v>9</v>
      </c>
      <c r="AC76">
        <v>10</v>
      </c>
      <c r="AD76">
        <v>11</v>
      </c>
      <c r="AE76">
        <v>12</v>
      </c>
      <c r="AF76">
        <v>13</v>
      </c>
      <c r="AG76">
        <v>14</v>
      </c>
      <c r="AH76">
        <v>15</v>
      </c>
      <c r="AI76">
        <v>16</v>
      </c>
      <c r="AJ76">
        <v>17</v>
      </c>
      <c r="AK76">
        <v>18</v>
      </c>
      <c r="AL76">
        <v>19</v>
      </c>
      <c r="AM76">
        <v>20</v>
      </c>
      <c r="AN76">
        <v>21</v>
      </c>
      <c r="AO76">
        <v>22</v>
      </c>
      <c r="AP76">
        <v>23</v>
      </c>
      <c r="AQ76">
        <v>24</v>
      </c>
      <c r="AR76">
        <v>25</v>
      </c>
      <c r="AS76">
        <v>26</v>
      </c>
      <c r="AT76">
        <v>27</v>
      </c>
      <c r="AU76">
        <v>28</v>
      </c>
      <c r="AV76">
        <v>29</v>
      </c>
      <c r="AW76">
        <v>30</v>
      </c>
      <c r="AX76">
        <v>31</v>
      </c>
      <c r="AY76">
        <v>32</v>
      </c>
      <c r="AZ76">
        <v>33</v>
      </c>
      <c r="BA76">
        <v>34</v>
      </c>
      <c r="BB76">
        <v>35</v>
      </c>
      <c r="BC76">
        <v>36</v>
      </c>
      <c r="BD76">
        <v>37</v>
      </c>
      <c r="BE76">
        <v>38</v>
      </c>
      <c r="BF76">
        <v>39</v>
      </c>
      <c r="BG76">
        <v>40</v>
      </c>
      <c r="BH76">
        <v>41</v>
      </c>
      <c r="BI76">
        <v>42</v>
      </c>
      <c r="BJ76">
        <v>43</v>
      </c>
      <c r="BK76">
        <v>44</v>
      </c>
      <c r="BL76">
        <v>45</v>
      </c>
      <c r="BM76">
        <v>46</v>
      </c>
      <c r="BN76">
        <v>47</v>
      </c>
      <c r="BO76">
        <v>48</v>
      </c>
      <c r="BP76">
        <v>49</v>
      </c>
      <c r="BQ76">
        <v>50</v>
      </c>
      <c r="BR76">
        <v>51</v>
      </c>
      <c r="BS76">
        <v>52</v>
      </c>
      <c r="BT76">
        <v>53</v>
      </c>
      <c r="BU76">
        <v>54</v>
      </c>
      <c r="BV76">
        <v>55</v>
      </c>
      <c r="BW76">
        <v>56</v>
      </c>
      <c r="BX76">
        <v>57</v>
      </c>
      <c r="BY76">
        <v>58</v>
      </c>
      <c r="BZ76">
        <v>59</v>
      </c>
      <c r="CA76">
        <v>60</v>
      </c>
      <c r="CB76">
        <v>61</v>
      </c>
      <c r="CC76">
        <v>62</v>
      </c>
      <c r="CD76">
        <v>63</v>
      </c>
      <c r="CE76">
        <v>64</v>
      </c>
      <c r="CF76">
        <v>65</v>
      </c>
      <c r="CG76">
        <v>66</v>
      </c>
      <c r="CH76">
        <v>67</v>
      </c>
      <c r="CI76">
        <v>68</v>
      </c>
      <c r="CJ76">
        <v>69</v>
      </c>
      <c r="CK76">
        <v>70</v>
      </c>
      <c r="CL76">
        <v>71</v>
      </c>
      <c r="CM76">
        <v>72</v>
      </c>
      <c r="CN76">
        <v>73</v>
      </c>
      <c r="CO76">
        <v>74</v>
      </c>
      <c r="CP76">
        <v>75</v>
      </c>
      <c r="CQ76">
        <v>76</v>
      </c>
      <c r="CR76">
        <v>77</v>
      </c>
      <c r="CS76">
        <v>78</v>
      </c>
      <c r="CT76">
        <v>79</v>
      </c>
      <c r="CU76">
        <v>80</v>
      </c>
      <c r="CV76">
        <v>81</v>
      </c>
      <c r="CW76">
        <v>82</v>
      </c>
      <c r="CX76">
        <v>83</v>
      </c>
      <c r="CY76">
        <v>84</v>
      </c>
      <c r="CZ76">
        <v>85</v>
      </c>
      <c r="DA76">
        <v>86</v>
      </c>
      <c r="DB76">
        <v>87</v>
      </c>
      <c r="DC76">
        <v>88</v>
      </c>
      <c r="DD76">
        <v>89</v>
      </c>
      <c r="DE76">
        <v>90</v>
      </c>
      <c r="DF76">
        <v>91</v>
      </c>
      <c r="DG76">
        <v>92</v>
      </c>
      <c r="DH76">
        <v>93</v>
      </c>
      <c r="DI76">
        <v>94</v>
      </c>
      <c r="DJ76">
        <v>95</v>
      </c>
      <c r="DK76">
        <v>96</v>
      </c>
      <c r="DL76">
        <v>97</v>
      </c>
      <c r="DM76">
        <v>98</v>
      </c>
      <c r="DN76">
        <v>99</v>
      </c>
      <c r="DO76">
        <v>100</v>
      </c>
      <c r="DP76">
        <v>101</v>
      </c>
      <c r="DQ76">
        <v>102</v>
      </c>
      <c r="DR76">
        <v>103</v>
      </c>
      <c r="DS76">
        <v>104</v>
      </c>
      <c r="DT76">
        <v>105</v>
      </c>
      <c r="DU76">
        <v>106</v>
      </c>
      <c r="DV76">
        <v>107</v>
      </c>
      <c r="DW76">
        <v>108</v>
      </c>
      <c r="DX76">
        <v>109</v>
      </c>
      <c r="DY76">
        <v>110</v>
      </c>
      <c r="DZ76">
        <v>111</v>
      </c>
      <c r="EA76">
        <v>112</v>
      </c>
      <c r="EB76">
        <v>113</v>
      </c>
      <c r="EC76">
        <v>114</v>
      </c>
      <c r="ED76">
        <v>115</v>
      </c>
      <c r="EE76">
        <v>116</v>
      </c>
      <c r="EF76">
        <v>117</v>
      </c>
      <c r="EG76">
        <v>118</v>
      </c>
      <c r="EH76">
        <v>119</v>
      </c>
      <c r="EI76">
        <v>120</v>
      </c>
      <c r="EJ76">
        <v>121</v>
      </c>
      <c r="EK76">
        <v>122</v>
      </c>
      <c r="EL76">
        <v>123</v>
      </c>
      <c r="EM76">
        <v>124</v>
      </c>
      <c r="EN76">
        <v>125</v>
      </c>
      <c r="EO76">
        <v>126</v>
      </c>
      <c r="EP76">
        <v>127</v>
      </c>
    </row>
    <row r="102" spans="67:72" x14ac:dyDescent="0.25">
      <c r="BO102" s="15"/>
      <c r="BP102" s="15"/>
      <c r="BQ102" s="15"/>
      <c r="BR102" s="15"/>
      <c r="BS102" s="15"/>
      <c r="BT102" s="15"/>
    </row>
    <row r="258" spans="73:108" x14ac:dyDescent="0.25"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</row>
  </sheetData>
  <mergeCells count="2">
    <mergeCell ref="E3:AM3"/>
    <mergeCell ref="C2:BB2"/>
  </mergeCells>
  <phoneticPr fontId="10" type="noConversion"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A466-9DFE-4CF0-A24D-9754223126D0}">
  <dimension ref="B2:EG131"/>
  <sheetViews>
    <sheetView tabSelected="1" topLeftCell="DK85" zoomScaleNormal="100" workbookViewId="0">
      <selection activeCell="I100" sqref="I1:DX1048576"/>
    </sheetView>
  </sheetViews>
  <sheetFormatPr baseColWidth="10" defaultRowHeight="15" x14ac:dyDescent="0.25"/>
  <cols>
    <col min="2" max="2" width="8.7109375" customWidth="1"/>
    <col min="3" max="3" width="19.28515625" customWidth="1"/>
    <col min="4" max="4" width="23.85546875" style="3" customWidth="1"/>
    <col min="5" max="5" width="16.85546875" style="3" customWidth="1"/>
    <col min="6" max="26" width="5.7109375" customWidth="1"/>
    <col min="27" max="27" width="5.42578125" customWidth="1"/>
    <col min="28" max="50" width="5.7109375" customWidth="1"/>
    <col min="51" max="51" width="5.85546875" customWidth="1"/>
    <col min="52" max="65" width="5.7109375" customWidth="1"/>
    <col min="66" max="66" width="6.140625" customWidth="1"/>
    <col min="67" max="119" width="5.7109375" customWidth="1"/>
    <col min="120" max="120" width="5.85546875" customWidth="1"/>
    <col min="121" max="122" width="5.7109375" customWidth="1"/>
    <col min="123" max="132" width="5.85546875" customWidth="1"/>
    <col min="133" max="133" width="11" customWidth="1"/>
    <col min="134" max="134" width="7.5703125" customWidth="1"/>
    <col min="135" max="136" width="8.5703125" customWidth="1"/>
    <col min="137" max="137" width="4.7109375" customWidth="1"/>
  </cols>
  <sheetData>
    <row r="2" spans="2:137" ht="46.5" customHeight="1" x14ac:dyDescent="0.25">
      <c r="B2" s="14"/>
      <c r="C2" s="117" t="s">
        <v>180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4"/>
    </row>
    <row r="3" spans="2:137" ht="8.25" customHeight="1" x14ac:dyDescent="0.25">
      <c r="B3" s="14"/>
      <c r="C3" s="14"/>
      <c r="D3" s="15"/>
      <c r="E3" s="15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56"/>
      <c r="AA3" s="56"/>
      <c r="AB3" s="56"/>
      <c r="AC3" s="56"/>
      <c r="AD3" s="56"/>
      <c r="AE3" s="56"/>
      <c r="AF3" s="59"/>
      <c r="AG3" s="59"/>
      <c r="AH3" s="59"/>
      <c r="AI3" s="62"/>
      <c r="AJ3" s="62"/>
      <c r="AK3" s="62"/>
      <c r="AL3" s="62"/>
      <c r="AM3" s="62"/>
      <c r="AN3" s="66"/>
      <c r="AO3" s="66"/>
      <c r="AP3" s="66"/>
      <c r="AQ3" s="66"/>
      <c r="AR3" s="66"/>
      <c r="AS3" s="66"/>
      <c r="AT3" s="62"/>
      <c r="AU3" s="69"/>
      <c r="AV3" s="69"/>
      <c r="AW3" s="69"/>
      <c r="AX3" s="69"/>
      <c r="AY3" s="69"/>
      <c r="AZ3" s="69"/>
      <c r="BA3" s="72"/>
      <c r="BB3" s="72"/>
      <c r="BC3" s="72"/>
      <c r="BD3" s="72"/>
      <c r="BE3" s="72"/>
      <c r="BF3" s="72"/>
      <c r="BG3" s="75"/>
      <c r="BH3" s="75"/>
      <c r="BI3" s="75"/>
      <c r="BJ3" s="75"/>
      <c r="BK3" s="75"/>
      <c r="BL3" s="75"/>
      <c r="BM3" s="80"/>
      <c r="BN3" s="80"/>
      <c r="BO3" s="80"/>
      <c r="BP3" s="80"/>
      <c r="BQ3" s="80"/>
      <c r="BR3" s="80"/>
      <c r="BS3" s="85"/>
      <c r="BT3" s="85"/>
      <c r="BU3" s="85"/>
      <c r="BV3" s="85"/>
      <c r="BW3" s="85"/>
      <c r="BX3" s="85"/>
      <c r="BY3" s="85"/>
      <c r="BZ3" s="85"/>
      <c r="CA3" s="85"/>
      <c r="CB3" s="89"/>
      <c r="CC3" s="89"/>
      <c r="CD3" s="89"/>
      <c r="CE3" s="89"/>
      <c r="CF3" s="89"/>
      <c r="CG3" s="89"/>
      <c r="CH3" s="92"/>
      <c r="CI3" s="92"/>
      <c r="CJ3" s="92"/>
      <c r="CK3" s="92"/>
      <c r="CL3" s="92"/>
      <c r="CM3" s="92"/>
      <c r="CN3" s="92"/>
      <c r="CO3" s="92"/>
      <c r="CP3" s="92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103"/>
      <c r="DC3" s="103"/>
      <c r="DD3" s="103"/>
      <c r="DE3" s="103"/>
      <c r="DF3" s="103"/>
      <c r="DG3" s="103"/>
      <c r="DH3" s="103"/>
      <c r="DI3" s="103"/>
      <c r="DJ3" s="103"/>
      <c r="DK3" s="108"/>
      <c r="DL3" s="108"/>
      <c r="DM3" s="108"/>
      <c r="DN3" s="108"/>
      <c r="DO3" s="108"/>
      <c r="DP3" s="108"/>
      <c r="DQ3" s="108"/>
      <c r="DR3" s="108"/>
      <c r="DS3" s="108"/>
      <c r="DT3" s="111"/>
      <c r="DU3" s="111"/>
      <c r="DV3" s="111"/>
      <c r="DW3" s="111"/>
      <c r="DX3" s="111"/>
      <c r="DY3" s="111"/>
      <c r="DZ3" s="111"/>
      <c r="EA3" s="111"/>
      <c r="EB3" s="111"/>
      <c r="EC3" s="14"/>
      <c r="ED3" s="14"/>
      <c r="EE3" s="14"/>
      <c r="EF3" s="14"/>
      <c r="EG3" s="14"/>
    </row>
    <row r="4" spans="2:137" x14ac:dyDescent="0.25">
      <c r="B4" s="14"/>
      <c r="C4" s="16"/>
      <c r="D4" s="13"/>
      <c r="E4" s="13" t="s">
        <v>79</v>
      </c>
      <c r="F4" s="20">
        <v>15</v>
      </c>
      <c r="G4" s="20">
        <v>16</v>
      </c>
      <c r="H4" s="20">
        <v>17</v>
      </c>
      <c r="I4" s="20">
        <v>18</v>
      </c>
      <c r="J4" s="20">
        <v>19</v>
      </c>
      <c r="K4" s="20">
        <v>20</v>
      </c>
      <c r="L4" s="20">
        <v>21</v>
      </c>
      <c r="M4" s="22">
        <v>22</v>
      </c>
      <c r="N4" s="20">
        <v>23</v>
      </c>
      <c r="O4" s="20">
        <v>24</v>
      </c>
      <c r="P4" s="20">
        <v>25</v>
      </c>
      <c r="Q4" s="20">
        <v>26</v>
      </c>
      <c r="R4" s="20">
        <v>27</v>
      </c>
      <c r="S4" s="20"/>
      <c r="T4" s="20">
        <v>28</v>
      </c>
      <c r="U4" s="20">
        <v>29</v>
      </c>
      <c r="V4" s="20">
        <v>30</v>
      </c>
      <c r="W4" s="20">
        <v>31</v>
      </c>
      <c r="X4" s="20">
        <v>32</v>
      </c>
      <c r="Y4" s="20">
        <v>33</v>
      </c>
      <c r="Z4" s="20">
        <v>34</v>
      </c>
      <c r="AA4" s="20">
        <v>35</v>
      </c>
      <c r="AB4" s="20">
        <v>36</v>
      </c>
      <c r="AC4" s="20">
        <v>37</v>
      </c>
      <c r="AD4" s="20">
        <v>38</v>
      </c>
      <c r="AE4" s="20">
        <v>39</v>
      </c>
      <c r="AF4" s="20">
        <v>40</v>
      </c>
      <c r="AG4" s="20">
        <v>41</v>
      </c>
      <c r="AH4" s="20">
        <v>42</v>
      </c>
      <c r="AI4" s="20">
        <v>43</v>
      </c>
      <c r="AJ4" s="20">
        <v>44</v>
      </c>
      <c r="AK4" s="20">
        <v>45</v>
      </c>
      <c r="AL4" s="20">
        <v>46</v>
      </c>
      <c r="AM4" s="20">
        <v>47</v>
      </c>
      <c r="AN4" s="20">
        <v>48</v>
      </c>
      <c r="AO4" s="20">
        <v>49</v>
      </c>
      <c r="AP4" s="20">
        <v>50</v>
      </c>
      <c r="AQ4" s="20">
        <v>51</v>
      </c>
      <c r="AR4" s="20">
        <v>52</v>
      </c>
      <c r="AS4" s="20">
        <v>53</v>
      </c>
      <c r="AT4" s="20">
        <v>54</v>
      </c>
      <c r="AU4" s="20">
        <v>55</v>
      </c>
      <c r="AV4" s="20">
        <v>56</v>
      </c>
      <c r="AW4" s="20">
        <v>57</v>
      </c>
      <c r="AX4" s="20">
        <v>58</v>
      </c>
      <c r="AY4" s="20">
        <v>59</v>
      </c>
      <c r="AZ4" s="20">
        <v>60</v>
      </c>
      <c r="BA4" s="20">
        <v>61</v>
      </c>
      <c r="BB4" s="20">
        <v>62</v>
      </c>
      <c r="BC4" s="20">
        <v>63</v>
      </c>
      <c r="BD4" s="20">
        <v>64</v>
      </c>
      <c r="BE4" s="20">
        <v>65</v>
      </c>
      <c r="BF4" s="20">
        <v>66</v>
      </c>
      <c r="BG4" s="20">
        <v>67</v>
      </c>
      <c r="BH4" s="20">
        <v>68</v>
      </c>
      <c r="BI4" s="20">
        <v>69</v>
      </c>
      <c r="BJ4" s="20">
        <v>70</v>
      </c>
      <c r="BK4" s="20">
        <v>71</v>
      </c>
      <c r="BL4" s="20">
        <v>72</v>
      </c>
      <c r="BM4" s="20">
        <v>73</v>
      </c>
      <c r="BN4" s="20">
        <v>74</v>
      </c>
      <c r="BO4" s="20">
        <v>75</v>
      </c>
      <c r="BP4" s="20">
        <v>76</v>
      </c>
      <c r="BQ4" s="20">
        <v>77</v>
      </c>
      <c r="BR4" s="20">
        <v>78</v>
      </c>
      <c r="BS4" s="20">
        <v>79</v>
      </c>
      <c r="BT4" s="20">
        <v>80</v>
      </c>
      <c r="BU4" s="20">
        <v>81</v>
      </c>
      <c r="BV4" s="20">
        <v>82</v>
      </c>
      <c r="BW4" s="20">
        <v>83</v>
      </c>
      <c r="BX4" s="20">
        <v>84</v>
      </c>
      <c r="BY4" s="20">
        <v>85</v>
      </c>
      <c r="BZ4" s="20">
        <v>86</v>
      </c>
      <c r="CA4" s="20">
        <v>87</v>
      </c>
      <c r="CB4" s="20">
        <v>88</v>
      </c>
      <c r="CC4" s="20">
        <v>89</v>
      </c>
      <c r="CD4" s="20">
        <v>90</v>
      </c>
      <c r="CE4" s="20">
        <v>91</v>
      </c>
      <c r="CF4" s="20">
        <v>92</v>
      </c>
      <c r="CG4" s="20">
        <v>93</v>
      </c>
      <c r="CH4" s="20">
        <v>94</v>
      </c>
      <c r="CI4" s="20">
        <v>95</v>
      </c>
      <c r="CJ4" s="20">
        <v>96</v>
      </c>
      <c r="CK4" s="20">
        <v>97</v>
      </c>
      <c r="CL4" s="20">
        <v>98</v>
      </c>
      <c r="CM4" s="20">
        <v>99</v>
      </c>
      <c r="CN4" s="20">
        <v>100</v>
      </c>
      <c r="CO4" s="20">
        <v>101</v>
      </c>
      <c r="CP4" s="20">
        <v>102</v>
      </c>
      <c r="CQ4" s="20">
        <v>103</v>
      </c>
      <c r="CR4" s="20">
        <v>104</v>
      </c>
      <c r="CS4" s="20">
        <v>105</v>
      </c>
      <c r="CT4" s="20">
        <v>106</v>
      </c>
      <c r="CU4" s="20">
        <v>107</v>
      </c>
      <c r="CV4" s="20">
        <v>108</v>
      </c>
      <c r="CW4" s="20">
        <v>109</v>
      </c>
      <c r="CX4" s="20">
        <v>110</v>
      </c>
      <c r="CY4" s="20">
        <v>111</v>
      </c>
      <c r="CZ4" s="20">
        <v>112</v>
      </c>
      <c r="DA4" s="20">
        <v>113</v>
      </c>
      <c r="DB4" s="20">
        <v>114</v>
      </c>
      <c r="DC4" s="20">
        <v>115</v>
      </c>
      <c r="DD4" s="20">
        <v>116</v>
      </c>
      <c r="DE4" s="20">
        <v>117</v>
      </c>
      <c r="DF4" s="20">
        <v>118</v>
      </c>
      <c r="DG4" s="20">
        <v>119</v>
      </c>
      <c r="DH4" s="20">
        <v>120</v>
      </c>
      <c r="DI4" s="20">
        <v>121</v>
      </c>
      <c r="DJ4" s="20">
        <v>122</v>
      </c>
      <c r="DK4" s="20">
        <v>123</v>
      </c>
      <c r="DL4" s="20">
        <v>124</v>
      </c>
      <c r="DM4" s="20">
        <v>125</v>
      </c>
      <c r="DN4" s="20">
        <v>126</v>
      </c>
      <c r="DO4" s="20">
        <v>127</v>
      </c>
      <c r="DP4" s="20">
        <v>128</v>
      </c>
      <c r="DQ4" s="20">
        <v>129</v>
      </c>
      <c r="DR4" s="20">
        <v>130</v>
      </c>
      <c r="DS4" s="20">
        <v>131</v>
      </c>
      <c r="DT4" s="20">
        <v>132</v>
      </c>
      <c r="DU4" s="20">
        <v>133</v>
      </c>
      <c r="DV4" s="20">
        <v>134</v>
      </c>
      <c r="DW4" s="20">
        <v>135</v>
      </c>
      <c r="DX4" s="20">
        <v>136</v>
      </c>
      <c r="DY4" s="20">
        <v>137</v>
      </c>
      <c r="DZ4" s="20">
        <v>138</v>
      </c>
      <c r="EA4" s="20">
        <v>139</v>
      </c>
      <c r="EB4" s="20">
        <v>140</v>
      </c>
      <c r="EC4" s="14"/>
      <c r="ED4" s="14"/>
      <c r="EE4" s="14"/>
      <c r="EF4" s="14"/>
    </row>
    <row r="5" spans="2:137" x14ac:dyDescent="0.25">
      <c r="B5" s="14"/>
      <c r="C5" s="16"/>
      <c r="D5" s="2"/>
      <c r="E5" s="2" t="s">
        <v>77</v>
      </c>
      <c r="F5" s="20" t="s">
        <v>35</v>
      </c>
      <c r="G5" s="20" t="s">
        <v>36</v>
      </c>
      <c r="H5" s="20" t="s">
        <v>34</v>
      </c>
      <c r="I5" s="20" t="s">
        <v>37</v>
      </c>
      <c r="J5" s="20" t="s">
        <v>33</v>
      </c>
      <c r="K5" s="20" t="s">
        <v>38</v>
      </c>
      <c r="L5" s="20" t="s">
        <v>32</v>
      </c>
      <c r="M5" s="20" t="s">
        <v>39</v>
      </c>
      <c r="N5" s="20" t="s">
        <v>31</v>
      </c>
      <c r="O5" s="20" t="s">
        <v>40</v>
      </c>
      <c r="P5" s="20" t="s">
        <v>30</v>
      </c>
      <c r="Q5" s="21" t="s">
        <v>41</v>
      </c>
      <c r="R5" s="20" t="s">
        <v>29</v>
      </c>
      <c r="S5" s="21" t="s">
        <v>28</v>
      </c>
      <c r="T5" s="20" t="s">
        <v>27</v>
      </c>
      <c r="U5" s="20" t="s">
        <v>43</v>
      </c>
      <c r="V5" s="20" t="s">
        <v>44</v>
      </c>
      <c r="W5" s="20" t="s">
        <v>46</v>
      </c>
      <c r="X5" s="20" t="s">
        <v>45</v>
      </c>
      <c r="Y5" s="21" t="s">
        <v>383</v>
      </c>
      <c r="Z5" s="20" t="s">
        <v>384</v>
      </c>
      <c r="AA5" s="20" t="s">
        <v>382</v>
      </c>
      <c r="AB5" s="21" t="s">
        <v>385</v>
      </c>
      <c r="AC5" s="21" t="s">
        <v>386</v>
      </c>
      <c r="AD5" s="20" t="s">
        <v>387</v>
      </c>
      <c r="AE5" s="20" t="s">
        <v>388</v>
      </c>
      <c r="AF5" s="20" t="s">
        <v>442</v>
      </c>
      <c r="AG5" s="20" t="s">
        <v>444</v>
      </c>
      <c r="AH5" s="20" t="s">
        <v>443</v>
      </c>
      <c r="AI5" s="20" t="s">
        <v>471</v>
      </c>
      <c r="AJ5" s="20" t="s">
        <v>472</v>
      </c>
      <c r="AK5" s="21" t="s">
        <v>474</v>
      </c>
      <c r="AL5" s="20" t="s">
        <v>473</v>
      </c>
      <c r="AM5" s="20" t="s">
        <v>475</v>
      </c>
      <c r="AN5" s="20" t="s">
        <v>476</v>
      </c>
      <c r="AO5" s="20" t="s">
        <v>529</v>
      </c>
      <c r="AP5" s="20" t="s">
        <v>530</v>
      </c>
      <c r="AQ5" s="20" t="s">
        <v>531</v>
      </c>
      <c r="AR5" s="21" t="s">
        <v>534</v>
      </c>
      <c r="AS5" s="21" t="s">
        <v>533</v>
      </c>
      <c r="AT5" s="20" t="s">
        <v>532</v>
      </c>
      <c r="AU5" s="20" t="s">
        <v>577</v>
      </c>
      <c r="AV5" s="20" t="s">
        <v>578</v>
      </c>
      <c r="AW5" s="20" t="s">
        <v>579</v>
      </c>
      <c r="AX5" s="20" t="s">
        <v>581</v>
      </c>
      <c r="AY5" s="20" t="s">
        <v>580</v>
      </c>
      <c r="AZ5" s="20" t="s">
        <v>582</v>
      </c>
      <c r="BA5" s="20" t="s">
        <v>608</v>
      </c>
      <c r="BB5" s="20" t="s">
        <v>609</v>
      </c>
      <c r="BC5" s="20" t="s">
        <v>610</v>
      </c>
      <c r="BD5" s="20" t="s">
        <v>611</v>
      </c>
      <c r="BE5" s="20" t="s">
        <v>612</v>
      </c>
      <c r="BF5" s="20" t="s">
        <v>613</v>
      </c>
      <c r="BG5" s="20" t="s">
        <v>654</v>
      </c>
      <c r="BH5" s="20" t="s">
        <v>655</v>
      </c>
      <c r="BI5" s="20" t="s">
        <v>656</v>
      </c>
      <c r="BJ5" s="20" t="s">
        <v>657</v>
      </c>
      <c r="BK5" s="20" t="s">
        <v>658</v>
      </c>
      <c r="BL5" s="20" t="s">
        <v>659</v>
      </c>
      <c r="BM5" s="20" t="s">
        <v>695</v>
      </c>
      <c r="BN5" s="21" t="s">
        <v>698</v>
      </c>
      <c r="BO5" s="20" t="s">
        <v>726</v>
      </c>
      <c r="BP5" s="20" t="s">
        <v>696</v>
      </c>
      <c r="BQ5" s="20" t="s">
        <v>727</v>
      </c>
      <c r="BR5" s="20" t="s">
        <v>697</v>
      </c>
      <c r="BS5" s="21" t="s">
        <v>728</v>
      </c>
      <c r="BT5" s="20" t="s">
        <v>729</v>
      </c>
      <c r="BU5" s="20" t="s">
        <v>730</v>
      </c>
      <c r="BV5" s="20" t="s">
        <v>731</v>
      </c>
      <c r="BW5" s="20" t="s">
        <v>732</v>
      </c>
      <c r="BX5" s="20" t="s">
        <v>733</v>
      </c>
      <c r="BY5" s="20" t="s">
        <v>734</v>
      </c>
      <c r="BZ5" s="20" t="s">
        <v>735</v>
      </c>
      <c r="CA5" s="20" t="s">
        <v>736</v>
      </c>
      <c r="CB5" s="20" t="s">
        <v>831</v>
      </c>
      <c r="CC5" s="20" t="s">
        <v>832</v>
      </c>
      <c r="CD5" s="20" t="s">
        <v>833</v>
      </c>
      <c r="CE5" s="20" t="s">
        <v>835</v>
      </c>
      <c r="CF5" s="20" t="s">
        <v>834</v>
      </c>
      <c r="CG5" s="20" t="s">
        <v>836</v>
      </c>
      <c r="CH5" s="20" t="s">
        <v>873</v>
      </c>
      <c r="CI5" s="20" t="s">
        <v>874</v>
      </c>
      <c r="CJ5" s="20" t="s">
        <v>875</v>
      </c>
      <c r="CK5" s="20" t="s">
        <v>876</v>
      </c>
      <c r="CL5" s="20" t="s">
        <v>877</v>
      </c>
      <c r="CM5" s="20" t="s">
        <v>878</v>
      </c>
      <c r="CN5" s="20" t="s">
        <v>879</v>
      </c>
      <c r="CO5" s="20" t="s">
        <v>880</v>
      </c>
      <c r="CP5" s="20" t="s">
        <v>881</v>
      </c>
      <c r="CQ5" s="20" t="s">
        <v>959</v>
      </c>
      <c r="CR5" s="20" t="s">
        <v>954</v>
      </c>
      <c r="CS5" s="20" t="s">
        <v>960</v>
      </c>
      <c r="CT5" s="20" t="s">
        <v>955</v>
      </c>
      <c r="CU5" s="20" t="s">
        <v>961</v>
      </c>
      <c r="CV5" s="20" t="s">
        <v>956</v>
      </c>
      <c r="CW5" s="20" t="s">
        <v>962</v>
      </c>
      <c r="CX5" s="20" t="s">
        <v>957</v>
      </c>
      <c r="CY5" s="20" t="s">
        <v>963</v>
      </c>
      <c r="CZ5" s="20" t="s">
        <v>958</v>
      </c>
      <c r="DA5" s="20" t="s">
        <v>964</v>
      </c>
      <c r="DB5" s="20" t="s">
        <v>1029</v>
      </c>
      <c r="DC5" s="20" t="s">
        <v>1030</v>
      </c>
      <c r="DD5" s="20" t="s">
        <v>1031</v>
      </c>
      <c r="DE5" s="20" t="s">
        <v>1032</v>
      </c>
      <c r="DF5" s="21" t="s">
        <v>1033</v>
      </c>
      <c r="DG5" s="20" t="s">
        <v>1034</v>
      </c>
      <c r="DH5" s="20" t="s">
        <v>1035</v>
      </c>
      <c r="DI5" s="21" t="s">
        <v>1036</v>
      </c>
      <c r="DJ5" s="20" t="s">
        <v>1037</v>
      </c>
      <c r="DK5" s="20" t="s">
        <v>1081</v>
      </c>
      <c r="DL5" s="21" t="s">
        <v>1082</v>
      </c>
      <c r="DM5" s="20" t="s">
        <v>1085</v>
      </c>
      <c r="DN5" s="20" t="s">
        <v>1083</v>
      </c>
      <c r="DO5" s="21" t="s">
        <v>1086</v>
      </c>
      <c r="DP5" s="20" t="s">
        <v>1089</v>
      </c>
      <c r="DQ5" s="20" t="s">
        <v>1087</v>
      </c>
      <c r="DR5" s="21" t="s">
        <v>1084</v>
      </c>
      <c r="DS5" s="20" t="s">
        <v>1088</v>
      </c>
      <c r="DT5" s="20" t="s">
        <v>1135</v>
      </c>
      <c r="DU5" s="20" t="s">
        <v>1136</v>
      </c>
      <c r="DV5" s="20" t="s">
        <v>1137</v>
      </c>
      <c r="DW5" s="20" t="s">
        <v>1138</v>
      </c>
      <c r="DX5" s="20" t="s">
        <v>1139</v>
      </c>
      <c r="DY5" s="20" t="s">
        <v>1140</v>
      </c>
      <c r="DZ5" s="20" t="s">
        <v>1141</v>
      </c>
      <c r="EA5" s="20" t="s">
        <v>1142</v>
      </c>
      <c r="EB5" s="20" t="s">
        <v>1143</v>
      </c>
      <c r="EC5" s="14"/>
      <c r="ED5" s="14"/>
      <c r="EE5" s="14"/>
      <c r="EF5" s="14"/>
      <c r="EG5" s="14"/>
    </row>
    <row r="6" spans="2:137" x14ac:dyDescent="0.25">
      <c r="B6" s="14"/>
      <c r="C6" s="16"/>
      <c r="D6" s="2"/>
      <c r="E6" s="2" t="s">
        <v>78</v>
      </c>
      <c r="F6" s="20" t="s">
        <v>76</v>
      </c>
      <c r="G6" s="20" t="s">
        <v>80</v>
      </c>
      <c r="H6" s="20" t="s">
        <v>76</v>
      </c>
      <c r="I6" s="20" t="s">
        <v>80</v>
      </c>
      <c r="J6" s="20" t="s">
        <v>81</v>
      </c>
      <c r="K6" s="20" t="s">
        <v>76</v>
      </c>
      <c r="L6" s="20" t="s">
        <v>80</v>
      </c>
      <c r="M6" s="20" t="s">
        <v>81</v>
      </c>
      <c r="N6" s="20" t="s">
        <v>76</v>
      </c>
      <c r="O6" s="20" t="s">
        <v>80</v>
      </c>
      <c r="P6" s="20" t="s">
        <v>81</v>
      </c>
      <c r="Q6" s="20" t="s">
        <v>76</v>
      </c>
      <c r="R6" s="20" t="s">
        <v>80</v>
      </c>
      <c r="S6" s="20" t="s">
        <v>81</v>
      </c>
      <c r="T6" s="20" t="s">
        <v>81</v>
      </c>
      <c r="U6" s="20" t="s">
        <v>76</v>
      </c>
      <c r="V6" s="20" t="s">
        <v>80</v>
      </c>
      <c r="W6" s="20" t="s">
        <v>81</v>
      </c>
      <c r="X6" s="20" t="s">
        <v>76</v>
      </c>
      <c r="Y6" s="20" t="s">
        <v>80</v>
      </c>
      <c r="Z6" s="20" t="s">
        <v>81</v>
      </c>
      <c r="AA6" s="20" t="s">
        <v>76</v>
      </c>
      <c r="AB6" s="20" t="s">
        <v>80</v>
      </c>
      <c r="AC6" s="20" t="s">
        <v>81</v>
      </c>
      <c r="AD6" s="20" t="s">
        <v>76</v>
      </c>
      <c r="AE6" s="20" t="s">
        <v>80</v>
      </c>
      <c r="AF6" s="20" t="s">
        <v>81</v>
      </c>
      <c r="AG6" s="20" t="s">
        <v>76</v>
      </c>
      <c r="AH6" s="20" t="s">
        <v>80</v>
      </c>
      <c r="AI6" s="20" t="s">
        <v>81</v>
      </c>
      <c r="AJ6" s="20" t="s">
        <v>76</v>
      </c>
      <c r="AK6" s="20" t="s">
        <v>80</v>
      </c>
      <c r="AL6" s="20" t="s">
        <v>81</v>
      </c>
      <c r="AM6" s="20" t="s">
        <v>76</v>
      </c>
      <c r="AN6" s="20" t="s">
        <v>80</v>
      </c>
      <c r="AO6" s="20" t="s">
        <v>81</v>
      </c>
      <c r="AP6" s="20" t="s">
        <v>76</v>
      </c>
      <c r="AQ6" s="20" t="s">
        <v>80</v>
      </c>
      <c r="AR6" s="20" t="s">
        <v>81</v>
      </c>
      <c r="AS6" s="20" t="s">
        <v>76</v>
      </c>
      <c r="AT6" s="20" t="s">
        <v>80</v>
      </c>
      <c r="AU6" s="20" t="s">
        <v>81</v>
      </c>
      <c r="AV6" s="20" t="s">
        <v>76</v>
      </c>
      <c r="AW6" s="20" t="s">
        <v>80</v>
      </c>
      <c r="AX6" s="20" t="s">
        <v>81</v>
      </c>
      <c r="AY6" s="20" t="s">
        <v>76</v>
      </c>
      <c r="AZ6" s="20" t="s">
        <v>80</v>
      </c>
      <c r="BA6" s="20" t="s">
        <v>81</v>
      </c>
      <c r="BB6" s="20" t="s">
        <v>76</v>
      </c>
      <c r="BC6" s="20" t="s">
        <v>80</v>
      </c>
      <c r="BD6" s="20" t="s">
        <v>81</v>
      </c>
      <c r="BE6" s="20" t="s">
        <v>76</v>
      </c>
      <c r="BF6" s="20" t="s">
        <v>80</v>
      </c>
      <c r="BG6" s="20" t="s">
        <v>81</v>
      </c>
      <c r="BH6" s="20" t="s">
        <v>76</v>
      </c>
      <c r="BI6" s="20" t="s">
        <v>80</v>
      </c>
      <c r="BJ6" s="20" t="s">
        <v>81</v>
      </c>
      <c r="BK6" s="20" t="s">
        <v>76</v>
      </c>
      <c r="BL6" s="20" t="s">
        <v>80</v>
      </c>
      <c r="BM6" s="20" t="s">
        <v>81</v>
      </c>
      <c r="BN6" s="20" t="s">
        <v>76</v>
      </c>
      <c r="BO6" s="20" t="s">
        <v>80</v>
      </c>
      <c r="BP6" s="20" t="s">
        <v>81</v>
      </c>
      <c r="BQ6" s="20" t="s">
        <v>76</v>
      </c>
      <c r="BR6" s="20" t="s">
        <v>80</v>
      </c>
      <c r="BS6" s="20" t="s">
        <v>81</v>
      </c>
      <c r="BT6" s="20" t="s">
        <v>76</v>
      </c>
      <c r="BU6" s="20" t="s">
        <v>80</v>
      </c>
      <c r="BV6" s="20" t="s">
        <v>81</v>
      </c>
      <c r="BW6" s="20" t="s">
        <v>76</v>
      </c>
      <c r="BX6" s="20" t="s">
        <v>80</v>
      </c>
      <c r="BY6" s="20" t="s">
        <v>81</v>
      </c>
      <c r="BZ6" s="20" t="s">
        <v>76</v>
      </c>
      <c r="CA6" s="20" t="s">
        <v>80</v>
      </c>
      <c r="CB6" s="20" t="s">
        <v>81</v>
      </c>
      <c r="CC6" s="20" t="s">
        <v>76</v>
      </c>
      <c r="CD6" s="20" t="s">
        <v>80</v>
      </c>
      <c r="CE6" s="20" t="s">
        <v>81</v>
      </c>
      <c r="CF6" s="20" t="s">
        <v>76</v>
      </c>
      <c r="CG6" s="20" t="s">
        <v>80</v>
      </c>
      <c r="CH6" s="20" t="s">
        <v>81</v>
      </c>
      <c r="CI6" s="20" t="s">
        <v>76</v>
      </c>
      <c r="CJ6" s="20" t="s">
        <v>80</v>
      </c>
      <c r="CK6" s="20" t="s">
        <v>81</v>
      </c>
      <c r="CL6" s="20" t="s">
        <v>76</v>
      </c>
      <c r="CM6" s="20" t="s">
        <v>80</v>
      </c>
      <c r="CN6" s="20" t="s">
        <v>81</v>
      </c>
      <c r="CO6" s="20" t="s">
        <v>76</v>
      </c>
      <c r="CP6" s="20" t="s">
        <v>80</v>
      </c>
      <c r="CQ6" s="20" t="s">
        <v>81</v>
      </c>
      <c r="CR6" s="20" t="s">
        <v>76</v>
      </c>
      <c r="CS6" s="20" t="s">
        <v>80</v>
      </c>
      <c r="CT6" s="20" t="s">
        <v>81</v>
      </c>
      <c r="CU6" s="20" t="s">
        <v>76</v>
      </c>
      <c r="CV6" s="20" t="s">
        <v>80</v>
      </c>
      <c r="CW6" s="20" t="s">
        <v>81</v>
      </c>
      <c r="CX6" s="20" t="s">
        <v>76</v>
      </c>
      <c r="CY6" s="20" t="s">
        <v>80</v>
      </c>
      <c r="CZ6" s="20" t="s">
        <v>81</v>
      </c>
      <c r="DA6" s="20" t="s">
        <v>76</v>
      </c>
      <c r="DB6" s="20" t="s">
        <v>80</v>
      </c>
      <c r="DC6" s="20" t="s">
        <v>81</v>
      </c>
      <c r="DD6" s="20" t="s">
        <v>76</v>
      </c>
      <c r="DE6" s="20" t="s">
        <v>80</v>
      </c>
      <c r="DF6" s="20" t="s">
        <v>81</v>
      </c>
      <c r="DG6" s="20" t="s">
        <v>76</v>
      </c>
      <c r="DH6" s="20" t="s">
        <v>80</v>
      </c>
      <c r="DI6" s="20" t="s">
        <v>81</v>
      </c>
      <c r="DJ6" s="20" t="s">
        <v>76</v>
      </c>
      <c r="DK6" s="20" t="s">
        <v>80</v>
      </c>
      <c r="DL6" s="20" t="s">
        <v>81</v>
      </c>
      <c r="DM6" s="20" t="s">
        <v>76</v>
      </c>
      <c r="DN6" s="20" t="s">
        <v>80</v>
      </c>
      <c r="DO6" s="20" t="s">
        <v>81</v>
      </c>
      <c r="DP6" s="20" t="s">
        <v>76</v>
      </c>
      <c r="DQ6" s="20" t="s">
        <v>80</v>
      </c>
      <c r="DR6" s="20" t="s">
        <v>81</v>
      </c>
      <c r="DS6" s="20" t="s">
        <v>76</v>
      </c>
      <c r="DT6" s="20" t="s">
        <v>80</v>
      </c>
      <c r="DU6" s="20" t="s">
        <v>81</v>
      </c>
      <c r="DV6" s="20" t="s">
        <v>76</v>
      </c>
      <c r="DW6" s="20" t="s">
        <v>80</v>
      </c>
      <c r="DX6" s="20" t="s">
        <v>81</v>
      </c>
      <c r="DY6" s="20" t="s">
        <v>76</v>
      </c>
      <c r="DZ6" s="20" t="s">
        <v>80</v>
      </c>
      <c r="EA6" s="20" t="s">
        <v>81</v>
      </c>
      <c r="EB6" s="20" t="s">
        <v>76</v>
      </c>
      <c r="EC6" s="14"/>
      <c r="ED6" s="14"/>
      <c r="EE6" s="14"/>
      <c r="EF6" s="14"/>
      <c r="EG6" s="14"/>
    </row>
    <row r="7" spans="2:137" x14ac:dyDescent="0.25">
      <c r="B7" s="14"/>
      <c r="C7" s="16"/>
      <c r="D7" s="2" t="s">
        <v>13</v>
      </c>
      <c r="E7" s="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9"/>
      <c r="R7" s="5"/>
      <c r="S7" s="9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13" t="s">
        <v>82</v>
      </c>
      <c r="ED7" s="14"/>
      <c r="EE7" s="14"/>
      <c r="EF7" s="14"/>
      <c r="EG7" s="14"/>
    </row>
    <row r="8" spans="2:137" x14ac:dyDescent="0.25">
      <c r="B8" s="14"/>
      <c r="C8" s="1" t="s">
        <v>0</v>
      </c>
      <c r="D8" s="4" t="s">
        <v>14</v>
      </c>
      <c r="E8" s="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2"/>
      <c r="ED8" s="14"/>
      <c r="EE8" s="14"/>
      <c r="EF8" s="14"/>
      <c r="EG8" s="14"/>
    </row>
    <row r="9" spans="2:137" x14ac:dyDescent="0.25">
      <c r="B9" s="14"/>
      <c r="C9" s="1" t="s">
        <v>1</v>
      </c>
      <c r="D9" s="2" t="s">
        <v>15</v>
      </c>
      <c r="E9" s="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2"/>
      <c r="ED9" s="14"/>
      <c r="EE9" s="14"/>
      <c r="EF9" s="14"/>
      <c r="EG9" s="14"/>
    </row>
    <row r="10" spans="2:137" ht="15.75" x14ac:dyDescent="0.25">
      <c r="B10" s="14"/>
      <c r="C10" s="1" t="s">
        <v>2</v>
      </c>
      <c r="D10" s="2" t="s">
        <v>16</v>
      </c>
      <c r="E10" s="2"/>
      <c r="F10" s="12"/>
      <c r="G10" s="12"/>
      <c r="H10" s="12"/>
      <c r="I10" s="12"/>
      <c r="J10" s="12"/>
      <c r="K10" s="12" t="s">
        <v>11</v>
      </c>
      <c r="L10" s="12"/>
      <c r="M10" s="12"/>
      <c r="N10" s="12" t="s">
        <v>11</v>
      </c>
      <c r="O10" s="12" t="s">
        <v>11</v>
      </c>
      <c r="P10" s="12" t="s">
        <v>12</v>
      </c>
      <c r="Q10" s="12" t="s">
        <v>11</v>
      </c>
      <c r="R10" s="12"/>
      <c r="S10" s="12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2">
        <v>4</v>
      </c>
      <c r="ED10" s="14"/>
      <c r="EE10" s="14"/>
      <c r="EF10" s="14"/>
      <c r="EG10" s="14"/>
    </row>
    <row r="11" spans="2:137" ht="15.75" x14ac:dyDescent="0.25">
      <c r="B11" s="14"/>
      <c r="C11" s="1" t="s">
        <v>3</v>
      </c>
      <c r="D11" s="2" t="s">
        <v>17</v>
      </c>
      <c r="E11" s="2"/>
      <c r="F11" s="12"/>
      <c r="G11" s="12"/>
      <c r="H11" s="12"/>
      <c r="I11" s="12" t="s">
        <v>11</v>
      </c>
      <c r="J11" s="12" t="s">
        <v>11</v>
      </c>
      <c r="K11" s="12"/>
      <c r="L11" s="12" t="s">
        <v>11</v>
      </c>
      <c r="M11" s="12" t="s">
        <v>11</v>
      </c>
      <c r="N11" s="12"/>
      <c r="O11" s="12"/>
      <c r="P11" s="12" t="s">
        <v>11</v>
      </c>
      <c r="Q11" s="12"/>
      <c r="R11" s="12" t="s">
        <v>11</v>
      </c>
      <c r="S11" s="12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2">
        <v>6</v>
      </c>
      <c r="ED11" s="14"/>
      <c r="EE11" s="14"/>
      <c r="EF11" s="14"/>
      <c r="EG11" s="14"/>
    </row>
    <row r="12" spans="2:137" ht="15.75" x14ac:dyDescent="0.25">
      <c r="B12" s="14"/>
      <c r="C12" s="1" t="s">
        <v>4</v>
      </c>
      <c r="D12" s="2" t="s">
        <v>18</v>
      </c>
      <c r="E12" s="2"/>
      <c r="F12" s="12"/>
      <c r="G12" s="12" t="s">
        <v>11</v>
      </c>
      <c r="H12" s="12" t="s">
        <v>11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 t="s">
        <v>47</v>
      </c>
      <c r="T12" s="11" t="s">
        <v>11</v>
      </c>
      <c r="U12" s="11" t="s">
        <v>11</v>
      </c>
      <c r="V12" s="11" t="s">
        <v>11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 t="s">
        <v>11</v>
      </c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 t="s">
        <v>11</v>
      </c>
      <c r="BK12" s="11"/>
      <c r="BL12" s="11" t="s">
        <v>11</v>
      </c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 t="s">
        <v>11</v>
      </c>
      <c r="DO12" s="11"/>
      <c r="DP12" s="11" t="s">
        <v>11</v>
      </c>
      <c r="DQ12" s="11" t="s">
        <v>11</v>
      </c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2">
        <v>12</v>
      </c>
      <c r="ED12" s="14"/>
      <c r="EE12" s="14"/>
      <c r="EF12" s="14"/>
      <c r="EG12" s="14"/>
    </row>
    <row r="13" spans="2:137" ht="15.75" x14ac:dyDescent="0.25">
      <c r="B13" s="14"/>
      <c r="C13" s="1" t="s">
        <v>5</v>
      </c>
      <c r="D13" s="2" t="s">
        <v>19</v>
      </c>
      <c r="E13" s="2"/>
      <c r="F13" s="19" t="s">
        <v>11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1"/>
      <c r="U13" s="11"/>
      <c r="V13" s="11"/>
      <c r="W13" s="11" t="s">
        <v>11</v>
      </c>
      <c r="X13" s="11" t="s">
        <v>11</v>
      </c>
      <c r="Y13" s="11"/>
      <c r="Z13" s="11" t="s">
        <v>381</v>
      </c>
      <c r="AA13" s="11" t="s">
        <v>11</v>
      </c>
      <c r="AB13" s="11" t="s">
        <v>11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 t="s">
        <v>11</v>
      </c>
      <c r="AS13" s="11" t="s">
        <v>11</v>
      </c>
      <c r="AT13" s="11" t="s">
        <v>11</v>
      </c>
      <c r="AU13" s="11"/>
      <c r="AV13" s="11" t="s">
        <v>11</v>
      </c>
      <c r="AW13" s="11"/>
      <c r="AX13" s="11" t="s">
        <v>11</v>
      </c>
      <c r="AY13" s="11" t="s">
        <v>11</v>
      </c>
      <c r="AZ13" s="11" t="s">
        <v>11</v>
      </c>
      <c r="BA13" s="11"/>
      <c r="BB13" s="11"/>
      <c r="BC13" s="11"/>
      <c r="BD13" s="11"/>
      <c r="BE13" s="11"/>
      <c r="BF13" s="11"/>
      <c r="BG13" s="11"/>
      <c r="BH13" s="11" t="s">
        <v>11</v>
      </c>
      <c r="BI13" s="11" t="s">
        <v>11</v>
      </c>
      <c r="BJ13" s="11"/>
      <c r="BK13" s="11" t="s">
        <v>11</v>
      </c>
      <c r="BL13" s="11"/>
      <c r="BM13" s="11" t="s">
        <v>11</v>
      </c>
      <c r="BN13" s="11" t="s">
        <v>11</v>
      </c>
      <c r="BO13" s="11" t="s">
        <v>11</v>
      </c>
      <c r="BP13" s="11" t="s">
        <v>11</v>
      </c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 t="s">
        <v>11</v>
      </c>
      <c r="DN13" s="11"/>
      <c r="DO13" s="11" t="s">
        <v>11</v>
      </c>
      <c r="DP13" s="11"/>
      <c r="DQ13" s="11"/>
      <c r="DR13" s="11" t="s">
        <v>11</v>
      </c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2">
        <v>23</v>
      </c>
      <c r="ED13" s="14"/>
      <c r="EE13" s="14"/>
      <c r="EF13" s="14"/>
      <c r="EG13" s="14"/>
    </row>
    <row r="14" spans="2:137" x14ac:dyDescent="0.25">
      <c r="B14" s="14"/>
      <c r="C14" s="1" t="s">
        <v>6</v>
      </c>
      <c r="D14" s="2" t="s">
        <v>20</v>
      </c>
      <c r="E14" s="2"/>
      <c r="F14" s="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0"/>
      <c r="U14" s="10"/>
      <c r="V14" s="10"/>
      <c r="W14" s="10"/>
      <c r="X14" s="10"/>
      <c r="Y14" s="10" t="s">
        <v>11</v>
      </c>
      <c r="Z14" s="10"/>
      <c r="AA14" s="10"/>
      <c r="AB14" s="10"/>
      <c r="AC14" s="11" t="s">
        <v>381</v>
      </c>
      <c r="AD14" s="11" t="s">
        <v>381</v>
      </c>
      <c r="AE14" s="11" t="s">
        <v>381</v>
      </c>
      <c r="AF14" s="11" t="s">
        <v>381</v>
      </c>
      <c r="AG14" s="11" t="s">
        <v>11</v>
      </c>
      <c r="AH14" s="11" t="s">
        <v>11</v>
      </c>
      <c r="AI14" s="11" t="s">
        <v>11</v>
      </c>
      <c r="AJ14" s="11" t="s">
        <v>11</v>
      </c>
      <c r="AK14" s="11" t="s">
        <v>11</v>
      </c>
      <c r="AL14" s="11" t="s">
        <v>11</v>
      </c>
      <c r="AM14" s="11" t="s">
        <v>11</v>
      </c>
      <c r="AN14" s="11" t="s">
        <v>11</v>
      </c>
      <c r="AO14" s="11"/>
      <c r="AP14" s="11" t="s">
        <v>11</v>
      </c>
      <c r="AQ14" s="11" t="s">
        <v>11</v>
      </c>
      <c r="AR14" s="11"/>
      <c r="AS14" s="11"/>
      <c r="AT14" s="11"/>
      <c r="AU14" s="11" t="s">
        <v>11</v>
      </c>
      <c r="AV14" s="11"/>
      <c r="AW14" s="11"/>
      <c r="AX14" s="11"/>
      <c r="AY14" s="11"/>
      <c r="AZ14" s="11"/>
      <c r="BA14" s="11" t="s">
        <v>11</v>
      </c>
      <c r="BB14" s="11" t="s">
        <v>11</v>
      </c>
      <c r="BC14" s="11" t="s">
        <v>11</v>
      </c>
      <c r="BD14" s="11" t="s">
        <v>11</v>
      </c>
      <c r="BE14" s="11" t="s">
        <v>11</v>
      </c>
      <c r="BF14" s="11"/>
      <c r="BG14" s="11" t="s">
        <v>11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 t="s">
        <v>11</v>
      </c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 t="s">
        <v>11</v>
      </c>
      <c r="DL14" s="11" t="s">
        <v>11</v>
      </c>
      <c r="DM14" s="11"/>
      <c r="DN14" s="11"/>
      <c r="DO14" s="11"/>
      <c r="DP14" s="11"/>
      <c r="DQ14" s="11"/>
      <c r="DR14" s="11"/>
      <c r="DS14" s="11" t="s">
        <v>11</v>
      </c>
      <c r="DT14" s="11" t="s">
        <v>11</v>
      </c>
      <c r="DU14" s="11"/>
      <c r="DV14" s="11"/>
      <c r="DW14" s="11" t="s">
        <v>11</v>
      </c>
      <c r="DX14" s="11"/>
      <c r="DY14" s="11"/>
      <c r="DZ14" s="11"/>
      <c r="EA14" s="11"/>
      <c r="EB14" s="11"/>
      <c r="EC14" s="2">
        <v>28</v>
      </c>
      <c r="ED14" s="14"/>
      <c r="EE14" s="14"/>
      <c r="EF14" s="14"/>
      <c r="EG14" s="14"/>
    </row>
    <row r="15" spans="2:137" x14ac:dyDescent="0.25">
      <c r="B15" s="14"/>
      <c r="C15" s="1" t="s">
        <v>7</v>
      </c>
      <c r="D15" s="2" t="s">
        <v>21</v>
      </c>
      <c r="E15" s="2"/>
      <c r="F15" s="7"/>
      <c r="G15" s="7"/>
      <c r="H15" s="7"/>
      <c r="I15" s="7"/>
      <c r="J15" s="7"/>
      <c r="K15" s="8"/>
      <c r="L15" s="8"/>
      <c r="M15" s="8"/>
      <c r="N15" s="8"/>
      <c r="O15" s="8"/>
      <c r="P15" s="8"/>
      <c r="Q15" s="8"/>
      <c r="R15" s="8"/>
      <c r="S15" s="8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 t="s">
        <v>11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 t="s">
        <v>11</v>
      </c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 t="s">
        <v>11</v>
      </c>
      <c r="BS15" s="10" t="s">
        <v>11</v>
      </c>
      <c r="BT15" s="10" t="s">
        <v>11</v>
      </c>
      <c r="BU15" s="10" t="s">
        <v>11</v>
      </c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1"/>
      <c r="DC15" s="11"/>
      <c r="DD15" s="11"/>
      <c r="DE15" s="11"/>
      <c r="DF15" s="11"/>
      <c r="DG15" s="11"/>
      <c r="DH15" s="11"/>
      <c r="DI15" s="11"/>
      <c r="DJ15" s="11" t="s">
        <v>11</v>
      </c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 t="s">
        <v>11</v>
      </c>
      <c r="DV15" s="11" t="s">
        <v>11</v>
      </c>
      <c r="DW15" s="11"/>
      <c r="DX15" s="11" t="s">
        <v>11</v>
      </c>
      <c r="DY15" s="11" t="s">
        <v>11</v>
      </c>
      <c r="DZ15" s="11"/>
      <c r="EA15" s="11"/>
      <c r="EB15" s="11"/>
      <c r="EC15" s="2">
        <v>11</v>
      </c>
      <c r="ED15" s="14"/>
      <c r="EE15" s="14"/>
      <c r="EF15" s="14"/>
      <c r="EG15" s="14"/>
    </row>
    <row r="16" spans="2:137" x14ac:dyDescent="0.25">
      <c r="B16" s="14"/>
      <c r="C16" s="1" t="s">
        <v>8</v>
      </c>
      <c r="D16" s="2" t="s">
        <v>22</v>
      </c>
      <c r="E16" s="2"/>
      <c r="F16" s="7"/>
      <c r="G16" s="7"/>
      <c r="H16" s="7"/>
      <c r="I16" s="7"/>
      <c r="J16" s="7"/>
      <c r="K16" s="7"/>
      <c r="L16" s="7"/>
      <c r="M16" s="8"/>
      <c r="N16" s="8"/>
      <c r="O16" s="8"/>
      <c r="P16" s="8"/>
      <c r="Q16" s="8"/>
      <c r="R16" s="8"/>
      <c r="S16" s="8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 t="s">
        <v>11</v>
      </c>
      <c r="BW16" s="10" t="s">
        <v>11</v>
      </c>
      <c r="BX16" s="10"/>
      <c r="BY16" s="10"/>
      <c r="BZ16" s="10"/>
      <c r="CA16" s="10"/>
      <c r="CB16" s="10"/>
      <c r="CC16" s="10"/>
      <c r="CD16" s="10" t="s">
        <v>11</v>
      </c>
      <c r="CE16" s="10" t="s">
        <v>11</v>
      </c>
      <c r="CF16" s="10" t="s">
        <v>11</v>
      </c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1" t="s">
        <v>11</v>
      </c>
      <c r="CX16" s="10" t="s">
        <v>11</v>
      </c>
      <c r="CY16" s="10" t="s">
        <v>11</v>
      </c>
      <c r="CZ16" s="10" t="s">
        <v>11</v>
      </c>
      <c r="DA16" s="10"/>
      <c r="DB16" s="11"/>
      <c r="DC16" s="11"/>
      <c r="DD16" s="11"/>
      <c r="DE16" s="11"/>
      <c r="DF16" s="11"/>
      <c r="DG16" s="11"/>
      <c r="DH16" s="11" t="s">
        <v>11</v>
      </c>
      <c r="DI16" s="11" t="s">
        <v>11</v>
      </c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 t="s">
        <v>11</v>
      </c>
      <c r="EA16" s="11"/>
      <c r="EB16" s="11"/>
      <c r="EC16" s="2">
        <v>12</v>
      </c>
      <c r="ED16" s="14"/>
      <c r="EE16" s="14"/>
      <c r="EF16" s="14"/>
      <c r="EG16" s="14"/>
    </row>
    <row r="17" spans="2:137" x14ac:dyDescent="0.25">
      <c r="B17" s="14"/>
      <c r="C17" s="1" t="s">
        <v>9</v>
      </c>
      <c r="D17" s="2" t="s">
        <v>23</v>
      </c>
      <c r="E17" s="2"/>
      <c r="F17" s="7"/>
      <c r="G17" s="7"/>
      <c r="H17" s="7"/>
      <c r="I17" s="7"/>
      <c r="J17" s="7"/>
      <c r="K17" s="7"/>
      <c r="L17" s="7"/>
      <c r="M17" s="7"/>
      <c r="N17" s="7"/>
      <c r="O17" s="8"/>
      <c r="P17" s="8"/>
      <c r="Q17" s="8"/>
      <c r="R17" s="8"/>
      <c r="S17" s="8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 t="s">
        <v>11</v>
      </c>
      <c r="BY17" s="10" t="s">
        <v>11</v>
      </c>
      <c r="BZ17" s="10" t="s">
        <v>11</v>
      </c>
      <c r="CA17" s="10"/>
      <c r="CB17" s="10"/>
      <c r="CC17" s="10" t="s">
        <v>11</v>
      </c>
      <c r="CD17" s="10"/>
      <c r="CE17" s="10"/>
      <c r="CF17" s="10"/>
      <c r="CG17" s="10" t="s">
        <v>11</v>
      </c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1" t="s">
        <v>11</v>
      </c>
      <c r="CV17" s="11" t="s">
        <v>11</v>
      </c>
      <c r="CW17" s="10"/>
      <c r="CX17" s="10"/>
      <c r="CY17" s="10"/>
      <c r="CZ17" s="10"/>
      <c r="DA17" s="10" t="s">
        <v>11</v>
      </c>
      <c r="DB17" s="11" t="s">
        <v>11</v>
      </c>
      <c r="DC17" s="11"/>
      <c r="DD17" s="11"/>
      <c r="DE17" s="11"/>
      <c r="DF17" s="11"/>
      <c r="DG17" s="11" t="s">
        <v>11</v>
      </c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 t="s">
        <v>11</v>
      </c>
      <c r="EB17" s="11" t="s">
        <v>11</v>
      </c>
      <c r="EC17" s="2">
        <v>12</v>
      </c>
      <c r="ED17" s="14"/>
      <c r="EE17" s="14"/>
      <c r="EF17" s="14"/>
      <c r="EG17" s="14"/>
    </row>
    <row r="18" spans="2:137" x14ac:dyDescent="0.25">
      <c r="B18" s="14"/>
      <c r="C18" s="1" t="s">
        <v>10</v>
      </c>
      <c r="D18" s="2" t="s">
        <v>24</v>
      </c>
      <c r="E18" s="2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8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 t="s">
        <v>11</v>
      </c>
      <c r="CB18" s="10" t="s">
        <v>11</v>
      </c>
      <c r="CC18" s="10"/>
      <c r="CD18" s="10"/>
      <c r="CE18" s="10"/>
      <c r="CF18" s="10"/>
      <c r="CG18" s="10"/>
      <c r="CH18" s="10" t="s">
        <v>11</v>
      </c>
      <c r="CI18" s="10" t="s">
        <v>11</v>
      </c>
      <c r="CJ18" s="10" t="s">
        <v>11</v>
      </c>
      <c r="CK18" s="10"/>
      <c r="CL18" s="10"/>
      <c r="CM18" s="10"/>
      <c r="CN18" s="10"/>
      <c r="CO18" s="10"/>
      <c r="CP18" s="10"/>
      <c r="CQ18" s="11" t="s">
        <v>11</v>
      </c>
      <c r="CR18" s="11" t="s">
        <v>11</v>
      </c>
      <c r="CS18" s="11" t="s">
        <v>11</v>
      </c>
      <c r="CT18" s="11" t="s">
        <v>11</v>
      </c>
      <c r="CU18" s="10"/>
      <c r="CV18" s="10"/>
      <c r="CW18" s="10"/>
      <c r="CX18" s="10"/>
      <c r="CY18" s="10"/>
      <c r="CZ18" s="10"/>
      <c r="DA18" s="10"/>
      <c r="DB18" s="11"/>
      <c r="DC18" s="11" t="s">
        <v>11</v>
      </c>
      <c r="DD18" s="11" t="s">
        <v>11</v>
      </c>
      <c r="DE18" s="11" t="s">
        <v>11</v>
      </c>
      <c r="DF18" s="11" t="s">
        <v>11</v>
      </c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2">
        <v>13</v>
      </c>
      <c r="ED18" s="14"/>
      <c r="EE18" s="14"/>
      <c r="EF18" s="14"/>
      <c r="EG18" s="14"/>
    </row>
    <row r="19" spans="2:137" x14ac:dyDescent="0.25">
      <c r="B19" s="14"/>
      <c r="C19" s="1" t="s">
        <v>181</v>
      </c>
      <c r="D19" s="2" t="s">
        <v>182</v>
      </c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 t="s">
        <v>11</v>
      </c>
      <c r="CL19" s="10" t="s">
        <v>11</v>
      </c>
      <c r="CM19" s="10"/>
      <c r="CN19" s="10"/>
      <c r="CO19" s="10"/>
      <c r="CP19" s="11" t="s">
        <v>11</v>
      </c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2">
        <v>3</v>
      </c>
      <c r="ED19" s="14"/>
      <c r="EE19" s="14"/>
      <c r="EF19" s="14"/>
      <c r="EG19" s="14"/>
    </row>
    <row r="20" spans="2:137" x14ac:dyDescent="0.25">
      <c r="B20" s="14"/>
      <c r="C20" s="1" t="s">
        <v>605</v>
      </c>
      <c r="D20" s="2" t="s">
        <v>606</v>
      </c>
      <c r="E20" s="2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 t="s">
        <v>11</v>
      </c>
      <c r="CN20" s="10"/>
      <c r="CO20" s="11" t="s">
        <v>11</v>
      </c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2">
        <v>2</v>
      </c>
      <c r="ED20" s="14"/>
      <c r="EE20" s="14"/>
      <c r="EF20" s="14"/>
      <c r="EG20" s="14"/>
    </row>
    <row r="21" spans="2:137" x14ac:dyDescent="0.25">
      <c r="B21" s="14"/>
      <c r="C21" s="1" t="s">
        <v>715</v>
      </c>
      <c r="D21" s="2" t="s">
        <v>716</v>
      </c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1" t="s">
        <v>11</v>
      </c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2">
        <v>1</v>
      </c>
      <c r="ED21" s="14"/>
      <c r="EE21" s="14"/>
      <c r="EF21" s="14"/>
      <c r="EG21" s="14"/>
    </row>
    <row r="22" spans="2:137" x14ac:dyDescent="0.25">
      <c r="B22" s="14"/>
      <c r="C22" s="1" t="s">
        <v>801</v>
      </c>
      <c r="D22" s="2" t="s">
        <v>802</v>
      </c>
      <c r="E22" s="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2"/>
      <c r="ED22" s="14"/>
      <c r="EE22" s="14"/>
      <c r="EF22" s="14"/>
      <c r="EG22" s="14"/>
    </row>
    <row r="23" spans="2:137" x14ac:dyDescent="0.25">
      <c r="B23" s="14"/>
      <c r="C23" s="1" t="s">
        <v>803</v>
      </c>
      <c r="D23" s="2" t="s">
        <v>804</v>
      </c>
      <c r="E23" s="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2"/>
      <c r="ED23" s="14"/>
      <c r="EE23" s="14"/>
      <c r="EF23" s="14"/>
      <c r="EG23" s="14"/>
    </row>
    <row r="24" spans="2:137" x14ac:dyDescent="0.25">
      <c r="B24" s="14"/>
      <c r="C24" s="1" t="s">
        <v>869</v>
      </c>
      <c r="D24" s="2" t="s">
        <v>868</v>
      </c>
      <c r="E24" s="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2"/>
      <c r="ED24" s="14"/>
      <c r="EE24" s="14"/>
      <c r="EF24" s="14"/>
      <c r="EG24" s="14"/>
    </row>
    <row r="25" spans="2:137" x14ac:dyDescent="0.25">
      <c r="B25" s="14"/>
      <c r="C25" s="1" t="s">
        <v>992</v>
      </c>
      <c r="D25" s="2" t="s">
        <v>993</v>
      </c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10"/>
      <c r="CU25" s="10"/>
      <c r="CV25" s="10"/>
      <c r="CW25" s="10"/>
      <c r="CX25" s="10"/>
      <c r="CY25" s="10"/>
      <c r="CZ25" s="10"/>
      <c r="DA25" s="10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2"/>
      <c r="ED25" s="14"/>
      <c r="EE25" s="14"/>
      <c r="EF25" s="14"/>
      <c r="EG25" s="14"/>
    </row>
    <row r="26" spans="2:137" x14ac:dyDescent="0.25">
      <c r="B26" s="14"/>
      <c r="C26" s="1" t="s">
        <v>998</v>
      </c>
      <c r="D26" s="2" t="s">
        <v>1028</v>
      </c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10"/>
      <c r="CZ26" s="10"/>
      <c r="DA26" s="10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2"/>
      <c r="ED26" s="14"/>
      <c r="EE26" s="14"/>
      <c r="EF26" s="14"/>
      <c r="EG26" s="14"/>
    </row>
    <row r="27" spans="2:137" x14ac:dyDescent="0.25">
      <c r="B27" s="14"/>
      <c r="C27" s="1" t="s">
        <v>1026</v>
      </c>
      <c r="D27" s="2" t="s">
        <v>1027</v>
      </c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10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2"/>
      <c r="ED27" s="14"/>
      <c r="EE27" s="14"/>
      <c r="EF27" s="14"/>
      <c r="EG27" s="14"/>
    </row>
    <row r="28" spans="2:137" x14ac:dyDescent="0.25">
      <c r="B28" s="14"/>
      <c r="C28" s="1" t="s">
        <v>75</v>
      </c>
      <c r="F28" s="20">
        <v>19</v>
      </c>
      <c r="G28" s="20">
        <v>15</v>
      </c>
      <c r="H28" s="20">
        <v>18</v>
      </c>
      <c r="I28" s="20">
        <v>14</v>
      </c>
      <c r="J28" s="20">
        <v>16</v>
      </c>
      <c r="K28" s="20">
        <v>14</v>
      </c>
      <c r="L28" s="20">
        <v>11</v>
      </c>
      <c r="M28" s="20">
        <v>20</v>
      </c>
      <c r="N28" s="20">
        <v>21</v>
      </c>
      <c r="O28" s="20">
        <v>12</v>
      </c>
      <c r="P28" s="20">
        <v>18</v>
      </c>
      <c r="Q28" s="20">
        <v>25</v>
      </c>
      <c r="R28" s="20">
        <v>13</v>
      </c>
      <c r="S28" s="25" t="s">
        <v>89</v>
      </c>
      <c r="T28" s="20">
        <v>19</v>
      </c>
      <c r="U28" s="20">
        <v>16</v>
      </c>
      <c r="V28" s="20">
        <v>14</v>
      </c>
      <c r="W28" s="20">
        <v>15</v>
      </c>
      <c r="X28" s="20">
        <v>17</v>
      </c>
      <c r="Y28" s="20">
        <v>9</v>
      </c>
      <c r="Z28" s="20">
        <v>14</v>
      </c>
      <c r="AA28" s="20">
        <v>11</v>
      </c>
      <c r="AB28" s="20">
        <v>9</v>
      </c>
      <c r="AC28" s="20">
        <v>14</v>
      </c>
      <c r="AD28" s="20">
        <v>13</v>
      </c>
      <c r="AE28" s="20">
        <v>10</v>
      </c>
      <c r="AF28" s="20">
        <v>12</v>
      </c>
      <c r="AG28" s="20">
        <v>10</v>
      </c>
      <c r="AH28" s="20">
        <v>7</v>
      </c>
      <c r="AI28" s="20">
        <v>12</v>
      </c>
      <c r="AJ28" s="20">
        <v>18</v>
      </c>
      <c r="AK28" s="20">
        <v>10</v>
      </c>
      <c r="AL28" s="20">
        <v>15</v>
      </c>
      <c r="AM28" s="20">
        <v>13</v>
      </c>
      <c r="AN28" s="20">
        <v>10</v>
      </c>
      <c r="AO28" s="20">
        <v>10</v>
      </c>
      <c r="AP28" s="20">
        <v>10</v>
      </c>
      <c r="AQ28" s="20">
        <v>9</v>
      </c>
      <c r="AR28" s="20">
        <v>8</v>
      </c>
      <c r="AS28" s="20">
        <v>8</v>
      </c>
      <c r="AT28" s="20">
        <v>9</v>
      </c>
      <c r="AU28" s="20">
        <v>15</v>
      </c>
      <c r="AV28" s="20">
        <v>11</v>
      </c>
      <c r="AW28" s="20">
        <v>8</v>
      </c>
      <c r="AX28" s="20">
        <v>8</v>
      </c>
      <c r="AY28" s="20">
        <v>13</v>
      </c>
      <c r="AZ28" s="20">
        <v>10</v>
      </c>
      <c r="BA28" s="20">
        <v>11</v>
      </c>
      <c r="BB28" s="20">
        <v>9</v>
      </c>
      <c r="BC28" s="20">
        <v>9</v>
      </c>
      <c r="BD28" s="20">
        <v>12</v>
      </c>
      <c r="BE28" s="20">
        <v>8</v>
      </c>
      <c r="BF28" s="20">
        <v>9</v>
      </c>
      <c r="BG28" s="20">
        <v>13</v>
      </c>
      <c r="BH28" s="20">
        <v>9</v>
      </c>
      <c r="BI28" s="20">
        <v>9</v>
      </c>
      <c r="BJ28" s="20">
        <v>12</v>
      </c>
      <c r="BK28" s="20">
        <v>10</v>
      </c>
      <c r="BL28" s="20">
        <v>9</v>
      </c>
      <c r="BM28" s="20">
        <v>11</v>
      </c>
      <c r="BN28" s="20">
        <v>8</v>
      </c>
      <c r="BO28" s="20">
        <v>8</v>
      </c>
      <c r="BP28" s="20">
        <v>10</v>
      </c>
      <c r="BQ28" s="20">
        <v>11</v>
      </c>
      <c r="BR28" s="20">
        <v>9</v>
      </c>
      <c r="BS28" s="20">
        <v>13</v>
      </c>
      <c r="BT28" s="20">
        <v>9</v>
      </c>
      <c r="BU28" s="20">
        <v>7</v>
      </c>
      <c r="BV28" s="20">
        <v>8</v>
      </c>
      <c r="BW28" s="20">
        <v>8</v>
      </c>
      <c r="BX28" s="20">
        <v>7</v>
      </c>
      <c r="BY28" s="20">
        <v>9</v>
      </c>
      <c r="BZ28" s="20">
        <v>8</v>
      </c>
      <c r="CA28" s="20">
        <v>8</v>
      </c>
      <c r="CB28" s="20">
        <v>10</v>
      </c>
      <c r="CC28" s="20">
        <v>8</v>
      </c>
      <c r="CD28" s="20">
        <v>7</v>
      </c>
      <c r="CE28" s="20">
        <v>11</v>
      </c>
      <c r="CF28" s="20">
        <v>16</v>
      </c>
      <c r="CG28" s="20">
        <v>5</v>
      </c>
      <c r="CH28" s="20">
        <v>14</v>
      </c>
      <c r="CI28" s="20">
        <v>7</v>
      </c>
      <c r="CJ28" s="20">
        <v>8</v>
      </c>
      <c r="CK28" s="20">
        <v>13</v>
      </c>
      <c r="CL28" s="20">
        <v>9</v>
      </c>
      <c r="CM28" s="20">
        <v>6</v>
      </c>
      <c r="CN28" s="20">
        <v>10</v>
      </c>
      <c r="CO28" s="20">
        <v>10</v>
      </c>
      <c r="CP28" s="20">
        <v>9</v>
      </c>
      <c r="CQ28" s="20">
        <v>16</v>
      </c>
      <c r="CR28" s="20">
        <v>14</v>
      </c>
      <c r="CS28" s="20">
        <v>10</v>
      </c>
      <c r="CT28" s="20">
        <v>13</v>
      </c>
      <c r="CU28" s="20">
        <v>13</v>
      </c>
      <c r="CV28" s="20">
        <v>15</v>
      </c>
      <c r="CW28" s="20">
        <v>12</v>
      </c>
      <c r="CX28" s="20">
        <v>11</v>
      </c>
      <c r="CY28" s="20">
        <v>11</v>
      </c>
      <c r="CZ28" s="20">
        <v>14</v>
      </c>
      <c r="DA28" s="20">
        <v>7</v>
      </c>
      <c r="DB28" s="20">
        <v>9</v>
      </c>
      <c r="DC28" s="20">
        <v>12</v>
      </c>
      <c r="DD28" s="20">
        <v>9</v>
      </c>
      <c r="DE28" s="20">
        <v>6</v>
      </c>
      <c r="DF28" s="20">
        <v>9</v>
      </c>
      <c r="DG28" s="20">
        <v>9</v>
      </c>
      <c r="DH28" s="20">
        <v>8</v>
      </c>
      <c r="DI28" s="20">
        <v>12</v>
      </c>
      <c r="DJ28" s="20">
        <v>11</v>
      </c>
      <c r="DK28" s="20">
        <v>9</v>
      </c>
      <c r="DL28" s="20">
        <v>11</v>
      </c>
      <c r="DM28" s="20">
        <v>12</v>
      </c>
      <c r="DN28" s="20">
        <v>9</v>
      </c>
      <c r="DO28" s="20">
        <v>12</v>
      </c>
      <c r="DP28" s="20">
        <v>12</v>
      </c>
      <c r="DQ28" s="20">
        <v>12</v>
      </c>
      <c r="DR28" s="20">
        <v>10</v>
      </c>
      <c r="DS28" s="20">
        <v>11</v>
      </c>
      <c r="DT28" s="20">
        <v>9</v>
      </c>
      <c r="DU28" s="20">
        <v>11</v>
      </c>
      <c r="DV28" s="20">
        <v>9</v>
      </c>
      <c r="DW28" s="20">
        <v>8</v>
      </c>
      <c r="DX28" s="20">
        <v>9</v>
      </c>
      <c r="DY28" s="20">
        <v>8</v>
      </c>
      <c r="DZ28" s="20">
        <v>6</v>
      </c>
      <c r="EA28" s="20">
        <v>10</v>
      </c>
      <c r="EB28" s="20">
        <v>7</v>
      </c>
      <c r="EC28" s="2">
        <f>SUM(EC8:EC24)</f>
        <v>127</v>
      </c>
      <c r="ED28" s="14"/>
      <c r="EE28" s="14"/>
      <c r="EF28" s="14"/>
      <c r="EG28" s="14"/>
    </row>
    <row r="29" spans="2:137" ht="9.75" customHeight="1" x14ac:dyDescent="0.25">
      <c r="B29" s="14"/>
      <c r="C29" s="14"/>
      <c r="D29" s="15"/>
      <c r="E29" s="1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</row>
    <row r="30" spans="2:137" x14ac:dyDescent="0.25">
      <c r="B30" s="14"/>
      <c r="C30" s="28" t="s">
        <v>93</v>
      </c>
      <c r="D30" s="29" t="s">
        <v>95</v>
      </c>
      <c r="E30" s="29" t="s">
        <v>94</v>
      </c>
      <c r="F30" s="116" t="s">
        <v>96</v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57"/>
      <c r="AA30" s="57"/>
      <c r="AB30" s="57"/>
      <c r="AC30" s="57"/>
      <c r="AD30" s="57"/>
      <c r="AE30" s="57"/>
      <c r="AF30" s="60"/>
      <c r="AG30" s="60"/>
      <c r="AH30" s="60"/>
      <c r="AI30" s="63"/>
      <c r="AJ30" s="63"/>
      <c r="AK30" s="63"/>
      <c r="AL30" s="63"/>
      <c r="AM30" s="63"/>
      <c r="AN30" s="68"/>
      <c r="AO30" s="68"/>
      <c r="AP30" s="68"/>
      <c r="AQ30" s="68"/>
      <c r="AR30" s="68"/>
      <c r="AS30" s="68"/>
      <c r="AT30" s="63"/>
      <c r="AU30" s="71"/>
      <c r="AV30" s="71"/>
      <c r="AW30" s="71"/>
      <c r="AX30" s="71"/>
      <c r="AY30" s="71"/>
      <c r="AZ30" s="71"/>
      <c r="BA30" s="74"/>
      <c r="BB30" s="74"/>
      <c r="BC30" s="74"/>
      <c r="BD30" s="74"/>
      <c r="BE30" s="74"/>
      <c r="BF30" s="74"/>
      <c r="BG30" s="77"/>
      <c r="BH30" s="77"/>
      <c r="BI30" s="77"/>
      <c r="BJ30" s="77"/>
      <c r="BK30" s="77"/>
      <c r="BL30" s="77"/>
      <c r="BM30" s="82"/>
      <c r="BN30" s="82"/>
      <c r="BO30" s="82"/>
      <c r="BP30" s="82"/>
      <c r="BQ30" s="82"/>
      <c r="BR30" s="82"/>
      <c r="BS30" s="87"/>
      <c r="BT30" s="87"/>
      <c r="BU30" s="87"/>
      <c r="BV30" s="87"/>
      <c r="BW30" s="87"/>
      <c r="BX30" s="87"/>
      <c r="BY30" s="87"/>
      <c r="BZ30" s="87"/>
      <c r="CA30" s="87"/>
      <c r="CB30" s="91"/>
      <c r="CC30" s="91"/>
      <c r="CD30" s="91"/>
      <c r="CE30" s="91"/>
      <c r="CF30" s="91"/>
      <c r="CG30" s="91"/>
      <c r="CH30" s="94"/>
      <c r="CI30" s="94"/>
      <c r="CJ30" s="94"/>
      <c r="CK30" s="94"/>
      <c r="CL30" s="94"/>
      <c r="CM30" s="94"/>
      <c r="CN30" s="94"/>
      <c r="CO30" s="94"/>
      <c r="CP30" s="94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105"/>
      <c r="DC30" s="105"/>
      <c r="DD30" s="105"/>
      <c r="DE30" s="105"/>
      <c r="DF30" s="105"/>
      <c r="DG30" s="105"/>
      <c r="DH30" s="105"/>
      <c r="DI30" s="105"/>
      <c r="DJ30" s="105"/>
      <c r="DK30" s="110"/>
      <c r="DL30" s="110"/>
      <c r="DM30" s="110"/>
      <c r="DN30" s="110"/>
      <c r="DO30" s="110"/>
      <c r="DP30" s="110"/>
      <c r="DQ30" s="110"/>
      <c r="DR30" s="110"/>
      <c r="DS30" s="110"/>
      <c r="DT30" s="113"/>
      <c r="DU30" s="113"/>
      <c r="DV30" s="113"/>
      <c r="DW30" s="113"/>
      <c r="DX30" s="113"/>
      <c r="DY30" s="113"/>
      <c r="DZ30" s="113"/>
      <c r="EA30" s="113"/>
      <c r="EB30" s="113"/>
      <c r="EC30" s="29" t="s">
        <v>97</v>
      </c>
      <c r="ED30" s="29" t="s">
        <v>96</v>
      </c>
      <c r="EE30" s="29" t="s">
        <v>125</v>
      </c>
      <c r="EF30" s="29" t="s">
        <v>178</v>
      </c>
      <c r="EG30" s="14"/>
    </row>
    <row r="31" spans="2:137" ht="16.149999999999999" customHeight="1" x14ac:dyDescent="0.25">
      <c r="B31" s="14">
        <v>1</v>
      </c>
      <c r="C31" t="s">
        <v>112</v>
      </c>
      <c r="D31" s="3" t="s">
        <v>113</v>
      </c>
      <c r="E31" s="3" t="s">
        <v>99</v>
      </c>
      <c r="F31" s="27">
        <v>20</v>
      </c>
      <c r="G31" s="31">
        <v>33</v>
      </c>
      <c r="H31" s="27">
        <v>23</v>
      </c>
      <c r="I31" s="27"/>
      <c r="J31" s="27"/>
      <c r="K31" s="27"/>
      <c r="L31" s="31">
        <v>36</v>
      </c>
      <c r="M31" s="31">
        <v>31</v>
      </c>
      <c r="N31" s="27">
        <v>19</v>
      </c>
      <c r="O31" s="31">
        <v>24</v>
      </c>
      <c r="P31" s="27">
        <v>16</v>
      </c>
      <c r="Q31" s="27">
        <v>23</v>
      </c>
      <c r="R31" s="32">
        <v>40</v>
      </c>
      <c r="S31" s="27"/>
      <c r="T31" s="27">
        <v>22</v>
      </c>
      <c r="U31" s="27">
        <v>20</v>
      </c>
      <c r="V31" s="31">
        <v>30</v>
      </c>
      <c r="W31" s="27">
        <v>18</v>
      </c>
      <c r="X31" s="27">
        <v>19</v>
      </c>
      <c r="Y31" s="31">
        <v>35</v>
      </c>
      <c r="Z31" s="31">
        <v>27</v>
      </c>
      <c r="AA31" s="31">
        <v>26</v>
      </c>
      <c r="AB31" s="31">
        <v>38</v>
      </c>
      <c r="AC31" s="27">
        <v>26</v>
      </c>
      <c r="AD31" s="32">
        <v>30</v>
      </c>
      <c r="AE31" s="31">
        <v>36</v>
      </c>
      <c r="AF31" s="31">
        <v>24</v>
      </c>
      <c r="AG31" s="27"/>
      <c r="AH31" s="27"/>
      <c r="AI31" s="32">
        <v>29</v>
      </c>
      <c r="AJ31" s="31">
        <v>31</v>
      </c>
      <c r="AK31" s="32">
        <v>41</v>
      </c>
      <c r="AL31" s="31">
        <v>29</v>
      </c>
      <c r="AM31" s="31">
        <v>26</v>
      </c>
      <c r="AN31" s="31">
        <v>29</v>
      </c>
      <c r="AO31" s="31">
        <v>26</v>
      </c>
      <c r="AP31" s="31">
        <v>29</v>
      </c>
      <c r="AQ31" s="31">
        <v>23</v>
      </c>
      <c r="AR31" s="31">
        <v>20</v>
      </c>
      <c r="AS31" s="31">
        <v>23</v>
      </c>
      <c r="AT31" s="32">
        <v>30</v>
      </c>
      <c r="AU31" s="31">
        <v>27</v>
      </c>
      <c r="AV31" s="27">
        <v>0</v>
      </c>
      <c r="AW31" s="32">
        <v>39</v>
      </c>
      <c r="AX31" s="27"/>
      <c r="AY31" s="31">
        <v>19</v>
      </c>
      <c r="AZ31" s="32">
        <v>32</v>
      </c>
      <c r="BA31" s="31">
        <v>20</v>
      </c>
      <c r="BB31" s="31">
        <v>20</v>
      </c>
      <c r="BC31" s="31">
        <v>32</v>
      </c>
      <c r="BD31" s="31">
        <v>20</v>
      </c>
      <c r="BE31" s="32">
        <v>24</v>
      </c>
      <c r="BF31" s="31">
        <v>24</v>
      </c>
      <c r="BG31" s="27">
        <v>17</v>
      </c>
      <c r="BH31" s="31">
        <v>22</v>
      </c>
      <c r="BI31" s="31">
        <v>24</v>
      </c>
      <c r="BJ31" s="31">
        <v>16</v>
      </c>
      <c r="BK31" s="27">
        <v>13</v>
      </c>
      <c r="BL31" s="31">
        <v>28</v>
      </c>
      <c r="BM31" s="31">
        <v>21</v>
      </c>
      <c r="BN31" s="27"/>
      <c r="BO31" s="32">
        <v>32</v>
      </c>
      <c r="BP31" s="32">
        <v>24</v>
      </c>
      <c r="BQ31" s="27">
        <v>15</v>
      </c>
      <c r="BR31" s="31">
        <v>38</v>
      </c>
      <c r="BS31" s="27"/>
      <c r="BT31" s="31">
        <v>26</v>
      </c>
      <c r="BU31" s="32">
        <v>24</v>
      </c>
      <c r="BV31" s="31">
        <v>25</v>
      </c>
      <c r="BW31" s="32">
        <v>23</v>
      </c>
      <c r="BX31" s="32">
        <v>47</v>
      </c>
      <c r="BY31" s="31">
        <v>20</v>
      </c>
      <c r="BZ31" s="31">
        <v>22</v>
      </c>
      <c r="CA31" s="31">
        <v>25</v>
      </c>
      <c r="CB31" s="27">
        <v>20</v>
      </c>
      <c r="CC31" s="31">
        <v>33</v>
      </c>
      <c r="CD31" s="32">
        <v>30</v>
      </c>
      <c r="CE31" s="31">
        <v>19</v>
      </c>
      <c r="CF31" s="31">
        <v>22</v>
      </c>
      <c r="CG31" s="31">
        <v>26</v>
      </c>
      <c r="CH31" s="31">
        <v>21</v>
      </c>
      <c r="CI31" s="32">
        <v>27</v>
      </c>
      <c r="CJ31" s="31">
        <v>31</v>
      </c>
      <c r="CK31" s="31">
        <v>23</v>
      </c>
      <c r="CL31" s="27">
        <v>13</v>
      </c>
      <c r="CM31" s="31">
        <v>23</v>
      </c>
      <c r="CN31" s="27">
        <v>16</v>
      </c>
      <c r="CO31" s="32">
        <v>29</v>
      </c>
      <c r="CP31" s="31">
        <v>37</v>
      </c>
      <c r="CQ31" s="27">
        <v>14</v>
      </c>
      <c r="CR31" s="27">
        <v>22</v>
      </c>
      <c r="CS31" s="32">
        <v>29</v>
      </c>
      <c r="CT31" s="31">
        <v>23</v>
      </c>
      <c r="CU31" s="31">
        <v>27</v>
      </c>
      <c r="CV31" s="31">
        <v>33</v>
      </c>
      <c r="CW31" s="27">
        <v>18</v>
      </c>
      <c r="CX31" s="32">
        <v>33</v>
      </c>
      <c r="CY31" s="27">
        <v>28</v>
      </c>
      <c r="CZ31" s="27">
        <v>18</v>
      </c>
      <c r="DA31" s="31">
        <v>21</v>
      </c>
      <c r="DB31" s="31">
        <v>21</v>
      </c>
      <c r="DC31" s="31">
        <v>22</v>
      </c>
      <c r="DD31" s="32">
        <v>29</v>
      </c>
      <c r="DE31" s="31">
        <v>30</v>
      </c>
      <c r="DF31" s="31">
        <v>24</v>
      </c>
      <c r="DG31" s="31">
        <v>22</v>
      </c>
      <c r="DH31" s="31">
        <v>22</v>
      </c>
      <c r="DI31" s="31">
        <v>23</v>
      </c>
      <c r="DJ31" s="31">
        <v>27</v>
      </c>
      <c r="DK31" s="31">
        <v>33</v>
      </c>
      <c r="DL31" s="31">
        <v>22</v>
      </c>
      <c r="DM31" s="31">
        <v>23</v>
      </c>
      <c r="DN31" s="32">
        <v>32</v>
      </c>
      <c r="DO31" s="31">
        <v>20</v>
      </c>
      <c r="DP31" s="32">
        <v>31</v>
      </c>
      <c r="DQ31" s="31">
        <v>27</v>
      </c>
      <c r="DR31" s="32">
        <v>21</v>
      </c>
      <c r="DS31" s="31">
        <v>27</v>
      </c>
      <c r="DT31" s="32">
        <v>32</v>
      </c>
      <c r="DU31" s="31">
        <v>18</v>
      </c>
      <c r="DV31" s="31">
        <v>21</v>
      </c>
      <c r="DW31" s="31">
        <v>26</v>
      </c>
      <c r="DX31" s="31">
        <v>17</v>
      </c>
      <c r="DY31" s="31">
        <v>12</v>
      </c>
      <c r="DZ31" s="31">
        <v>29</v>
      </c>
      <c r="EA31" s="31">
        <v>13</v>
      </c>
      <c r="EB31" s="27"/>
      <c r="EC31" s="33">
        <f>COUNTIF(F31:EB31,"&gt;-1")</f>
        <v>117</v>
      </c>
      <c r="ED31" s="33">
        <f>SUM(F31:EB31)</f>
        <v>2931</v>
      </c>
      <c r="EE31" s="34">
        <v>91</v>
      </c>
      <c r="EF31" s="34">
        <v>25</v>
      </c>
      <c r="EG31" s="14"/>
    </row>
    <row r="32" spans="2:137" ht="14.25" customHeight="1" x14ac:dyDescent="0.25">
      <c r="B32" s="14">
        <v>2</v>
      </c>
      <c r="C32" t="s">
        <v>126</v>
      </c>
      <c r="D32" s="3" t="s">
        <v>127</v>
      </c>
      <c r="E32" s="3" t="s">
        <v>99</v>
      </c>
      <c r="F32" s="27">
        <v>12</v>
      </c>
      <c r="G32" s="31">
        <v>33</v>
      </c>
      <c r="H32" s="31">
        <v>25</v>
      </c>
      <c r="I32" s="27">
        <v>14</v>
      </c>
      <c r="J32" s="27">
        <v>19</v>
      </c>
      <c r="K32" s="32">
        <v>26</v>
      </c>
      <c r="L32" s="31">
        <v>25</v>
      </c>
      <c r="M32" s="27">
        <v>23</v>
      </c>
      <c r="N32" s="31">
        <v>24</v>
      </c>
      <c r="O32" s="31">
        <v>27</v>
      </c>
      <c r="P32" s="31">
        <v>29</v>
      </c>
      <c r="Q32" s="31">
        <v>26</v>
      </c>
      <c r="R32" s="31">
        <v>24</v>
      </c>
      <c r="S32" s="31">
        <v>7</v>
      </c>
      <c r="T32" s="31">
        <v>25</v>
      </c>
      <c r="U32" s="27">
        <v>18</v>
      </c>
      <c r="V32" s="31">
        <v>31</v>
      </c>
      <c r="W32" s="31">
        <v>27</v>
      </c>
      <c r="X32" s="31">
        <v>20</v>
      </c>
      <c r="Y32" s="31">
        <v>39</v>
      </c>
      <c r="Z32" s="27">
        <v>19</v>
      </c>
      <c r="AA32" s="31">
        <v>33</v>
      </c>
      <c r="AB32" s="31">
        <v>29</v>
      </c>
      <c r="AC32" s="27">
        <v>24</v>
      </c>
      <c r="AD32" s="31">
        <v>20</v>
      </c>
      <c r="AE32" s="27">
        <v>30</v>
      </c>
      <c r="AF32" s="31">
        <v>28</v>
      </c>
      <c r="AG32" s="31">
        <v>24</v>
      </c>
      <c r="AH32" s="32">
        <v>44</v>
      </c>
      <c r="AI32" s="27">
        <v>18</v>
      </c>
      <c r="AJ32" s="31">
        <v>31</v>
      </c>
      <c r="AK32" s="31">
        <v>30</v>
      </c>
      <c r="AL32" s="31">
        <v>27</v>
      </c>
      <c r="AM32" s="31">
        <v>27</v>
      </c>
      <c r="AN32" s="32">
        <v>39</v>
      </c>
      <c r="AO32" s="31">
        <v>29</v>
      </c>
      <c r="AP32" s="31">
        <v>18</v>
      </c>
      <c r="AQ32" s="31">
        <v>24</v>
      </c>
      <c r="AR32" s="32">
        <v>34</v>
      </c>
      <c r="AS32" s="31">
        <v>21</v>
      </c>
      <c r="AT32" s="31">
        <v>19</v>
      </c>
      <c r="AU32" s="27">
        <v>24</v>
      </c>
      <c r="AV32" s="32">
        <v>30</v>
      </c>
      <c r="AW32" s="31">
        <v>33</v>
      </c>
      <c r="AX32" s="32">
        <v>30</v>
      </c>
      <c r="AY32" s="31">
        <v>19</v>
      </c>
      <c r="AZ32" s="31">
        <v>31</v>
      </c>
      <c r="BA32" s="31">
        <v>19</v>
      </c>
      <c r="BB32" s="32">
        <v>33</v>
      </c>
      <c r="BC32" s="27">
        <v>19</v>
      </c>
      <c r="BD32" s="32">
        <v>28</v>
      </c>
      <c r="BE32" s="31">
        <v>18</v>
      </c>
      <c r="BF32" s="31">
        <v>24</v>
      </c>
      <c r="BG32" s="32">
        <v>31</v>
      </c>
      <c r="BH32" s="31">
        <v>15</v>
      </c>
      <c r="BI32" s="31">
        <v>24</v>
      </c>
      <c r="BJ32" s="31">
        <v>19</v>
      </c>
      <c r="BK32" s="31">
        <v>21</v>
      </c>
      <c r="BL32" s="31">
        <v>20</v>
      </c>
      <c r="BM32" s="31">
        <v>18</v>
      </c>
      <c r="BN32" s="31">
        <v>21</v>
      </c>
      <c r="BO32" s="31">
        <v>28</v>
      </c>
      <c r="BP32" s="31">
        <v>20</v>
      </c>
      <c r="BQ32" s="31">
        <v>18</v>
      </c>
      <c r="BR32" s="31">
        <v>25</v>
      </c>
      <c r="BS32" s="31">
        <v>20</v>
      </c>
      <c r="BT32" s="32">
        <v>27</v>
      </c>
      <c r="BU32" s="31">
        <v>21</v>
      </c>
      <c r="BV32" s="31">
        <v>26</v>
      </c>
      <c r="BW32" s="31">
        <v>15</v>
      </c>
      <c r="BX32" s="31">
        <v>27</v>
      </c>
      <c r="BY32" s="31">
        <v>21</v>
      </c>
      <c r="BZ32" s="31">
        <v>26</v>
      </c>
      <c r="CA32" s="31">
        <v>22</v>
      </c>
      <c r="CB32" s="27">
        <v>19</v>
      </c>
      <c r="CC32" s="31">
        <v>24</v>
      </c>
      <c r="CD32" s="31">
        <v>18</v>
      </c>
      <c r="CE32" s="31">
        <v>23</v>
      </c>
      <c r="CF32" s="31">
        <v>26</v>
      </c>
      <c r="CG32" s="32">
        <v>36</v>
      </c>
      <c r="CH32" s="31">
        <v>27</v>
      </c>
      <c r="CI32" s="27"/>
      <c r="CJ32" s="27"/>
      <c r="CK32" s="27"/>
      <c r="CL32" s="27"/>
      <c r="CM32" s="27"/>
      <c r="CN32" s="27"/>
      <c r="CO32" s="31">
        <v>23</v>
      </c>
      <c r="CP32" s="31">
        <v>36</v>
      </c>
      <c r="CQ32" s="32">
        <v>33</v>
      </c>
      <c r="CR32" s="27">
        <v>17</v>
      </c>
      <c r="CS32" s="27">
        <v>17</v>
      </c>
      <c r="CT32" s="31">
        <v>29</v>
      </c>
      <c r="CU32" s="27">
        <v>22</v>
      </c>
      <c r="CV32" s="27">
        <v>23</v>
      </c>
      <c r="CW32" s="31">
        <v>24</v>
      </c>
      <c r="CX32" s="31">
        <v>24</v>
      </c>
      <c r="CY32" s="31">
        <v>29</v>
      </c>
      <c r="CZ32" s="31">
        <v>22</v>
      </c>
      <c r="DA32" s="31">
        <v>23</v>
      </c>
      <c r="DB32" s="31">
        <v>24</v>
      </c>
      <c r="DC32" s="32">
        <v>26</v>
      </c>
      <c r="DD32" s="31">
        <v>23</v>
      </c>
      <c r="DE32" s="31">
        <v>29</v>
      </c>
      <c r="DF32" s="31">
        <v>21</v>
      </c>
      <c r="DG32" s="31">
        <v>19</v>
      </c>
      <c r="DH32" s="31">
        <v>33</v>
      </c>
      <c r="DI32" s="31">
        <v>17</v>
      </c>
      <c r="DJ32" s="31">
        <v>21</v>
      </c>
      <c r="DK32" s="31">
        <v>23</v>
      </c>
      <c r="DL32" s="31">
        <v>23</v>
      </c>
      <c r="DM32" s="32">
        <v>32</v>
      </c>
      <c r="DN32" s="31">
        <v>28</v>
      </c>
      <c r="DO32" s="27">
        <v>14</v>
      </c>
      <c r="DP32" s="31">
        <v>23</v>
      </c>
      <c r="DQ32" s="31">
        <v>26</v>
      </c>
      <c r="DR32" s="31">
        <v>16</v>
      </c>
      <c r="DS32" s="31">
        <v>23</v>
      </c>
      <c r="DT32" s="31">
        <v>16</v>
      </c>
      <c r="DU32" s="27">
        <v>0</v>
      </c>
      <c r="DV32" s="31">
        <v>16</v>
      </c>
      <c r="DW32" s="31">
        <v>22</v>
      </c>
      <c r="DX32" s="31">
        <v>11</v>
      </c>
      <c r="DY32" s="31">
        <v>22</v>
      </c>
      <c r="DZ32" s="31">
        <v>20</v>
      </c>
      <c r="EA32" s="31">
        <v>21</v>
      </c>
      <c r="EB32" s="31">
        <v>21</v>
      </c>
      <c r="EC32" s="33">
        <f>COUNTIF(F32:EB32,"&gt;-1")</f>
        <v>121</v>
      </c>
      <c r="ED32" s="33">
        <f>SUM(F32:EB32)</f>
        <v>2880</v>
      </c>
      <c r="EE32" s="34">
        <v>103</v>
      </c>
      <c r="EF32" s="34">
        <v>13</v>
      </c>
      <c r="EG32" s="14"/>
    </row>
    <row r="33" spans="2:137" ht="16.5" customHeight="1" x14ac:dyDescent="0.25">
      <c r="B33" s="14">
        <v>3</v>
      </c>
      <c r="C33" s="17" t="s">
        <v>146</v>
      </c>
      <c r="D33" s="3" t="s">
        <v>147</v>
      </c>
      <c r="E33" s="3" t="s">
        <v>99</v>
      </c>
      <c r="F33" s="27"/>
      <c r="G33" s="27"/>
      <c r="H33" s="27">
        <v>16</v>
      </c>
      <c r="I33" s="27"/>
      <c r="J33" s="27">
        <v>20</v>
      </c>
      <c r="K33" s="27"/>
      <c r="L33" s="31">
        <v>23</v>
      </c>
      <c r="M33" s="27"/>
      <c r="N33" s="32">
        <v>28</v>
      </c>
      <c r="O33" s="32">
        <v>38</v>
      </c>
      <c r="P33" s="27">
        <v>19</v>
      </c>
      <c r="Q33" s="27">
        <v>22</v>
      </c>
      <c r="R33" s="31">
        <v>18</v>
      </c>
      <c r="S33" s="31">
        <v>14</v>
      </c>
      <c r="T33" s="31">
        <v>27</v>
      </c>
      <c r="U33" s="31">
        <v>21</v>
      </c>
      <c r="V33" s="27">
        <v>19</v>
      </c>
      <c r="W33" s="27">
        <v>15</v>
      </c>
      <c r="X33" s="31">
        <v>23</v>
      </c>
      <c r="Y33" s="27">
        <v>28</v>
      </c>
      <c r="Z33" s="31">
        <v>25</v>
      </c>
      <c r="AA33" s="27">
        <v>17</v>
      </c>
      <c r="AB33" s="31">
        <v>30</v>
      </c>
      <c r="AC33" s="27">
        <v>26</v>
      </c>
      <c r="AD33" s="27"/>
      <c r="AE33" s="31">
        <v>35</v>
      </c>
      <c r="AF33" s="27">
        <v>21</v>
      </c>
      <c r="AG33" s="27">
        <v>20</v>
      </c>
      <c r="AH33" s="31">
        <v>28</v>
      </c>
      <c r="AI33" s="31">
        <v>24</v>
      </c>
      <c r="AJ33" s="27">
        <v>22</v>
      </c>
      <c r="AK33" s="27">
        <v>24</v>
      </c>
      <c r="AL33" s="27">
        <v>16</v>
      </c>
      <c r="AM33" s="27">
        <v>16</v>
      </c>
      <c r="AN33" s="27">
        <v>23</v>
      </c>
      <c r="AO33" s="27">
        <v>23</v>
      </c>
      <c r="AP33" s="27"/>
      <c r="AQ33" s="31">
        <v>23</v>
      </c>
      <c r="AR33" s="27"/>
      <c r="AS33" s="27"/>
      <c r="AT33" s="27">
        <v>5</v>
      </c>
      <c r="AU33" s="27">
        <v>12</v>
      </c>
      <c r="AV33" s="31">
        <v>22</v>
      </c>
      <c r="AW33" s="31">
        <v>23</v>
      </c>
      <c r="AX33" s="32">
        <v>30</v>
      </c>
      <c r="AY33" s="31">
        <v>21</v>
      </c>
      <c r="AZ33" s="31">
        <v>24</v>
      </c>
      <c r="BA33" s="27">
        <v>17</v>
      </c>
      <c r="BB33" s="31">
        <v>16</v>
      </c>
      <c r="BC33" s="31">
        <v>27</v>
      </c>
      <c r="BD33" s="31">
        <v>22</v>
      </c>
      <c r="BE33" s="31">
        <v>17</v>
      </c>
      <c r="BF33" s="27">
        <v>16</v>
      </c>
      <c r="BG33" s="27">
        <v>12</v>
      </c>
      <c r="BH33" s="31">
        <v>18</v>
      </c>
      <c r="BI33" s="31">
        <v>24</v>
      </c>
      <c r="BJ33" s="31">
        <v>22</v>
      </c>
      <c r="BK33" s="31">
        <v>19</v>
      </c>
      <c r="BL33" s="31">
        <v>21</v>
      </c>
      <c r="BM33" s="27">
        <v>13</v>
      </c>
      <c r="BN33" s="31">
        <v>16</v>
      </c>
      <c r="BO33" s="31">
        <v>27</v>
      </c>
      <c r="BP33" s="31">
        <v>18</v>
      </c>
      <c r="BQ33" s="31">
        <v>20</v>
      </c>
      <c r="BR33" s="31">
        <v>32</v>
      </c>
      <c r="BS33" s="27">
        <v>18</v>
      </c>
      <c r="BT33" s="31">
        <v>24</v>
      </c>
      <c r="BU33" s="31">
        <v>17</v>
      </c>
      <c r="BV33" s="27">
        <v>18</v>
      </c>
      <c r="BW33" s="27">
        <v>12</v>
      </c>
      <c r="BX33" s="27"/>
      <c r="BY33" s="27">
        <v>18</v>
      </c>
      <c r="BZ33" s="32">
        <v>30</v>
      </c>
      <c r="CA33" s="27">
        <v>17</v>
      </c>
      <c r="CB33" s="31">
        <v>28</v>
      </c>
      <c r="CC33" s="31">
        <v>29</v>
      </c>
      <c r="CD33" s="31">
        <v>22</v>
      </c>
      <c r="CE33" s="31">
        <v>19</v>
      </c>
      <c r="CF33" s="27">
        <v>18</v>
      </c>
      <c r="CG33" s="31">
        <v>34</v>
      </c>
      <c r="CH33" s="32">
        <v>29</v>
      </c>
      <c r="CI33" s="31">
        <v>19</v>
      </c>
      <c r="CJ33" s="32">
        <v>35</v>
      </c>
      <c r="CK33" s="27">
        <v>18</v>
      </c>
      <c r="CL33" s="31">
        <v>14</v>
      </c>
      <c r="CM33" s="31">
        <v>24</v>
      </c>
      <c r="CN33" s="27">
        <v>20</v>
      </c>
      <c r="CO33" s="27">
        <v>17</v>
      </c>
      <c r="CP33" s="27">
        <v>24</v>
      </c>
      <c r="CQ33" s="31">
        <v>25</v>
      </c>
      <c r="CR33" s="27">
        <v>22</v>
      </c>
      <c r="CS33" s="27">
        <v>18</v>
      </c>
      <c r="CT33" s="27">
        <v>22</v>
      </c>
      <c r="CU33" s="31">
        <v>27</v>
      </c>
      <c r="CV33" s="31">
        <v>36</v>
      </c>
      <c r="CW33" s="31">
        <v>22</v>
      </c>
      <c r="CX33" s="27">
        <v>19</v>
      </c>
      <c r="CY33" s="27">
        <v>21</v>
      </c>
      <c r="CZ33" s="27">
        <v>20</v>
      </c>
      <c r="DA33" s="27">
        <v>19</v>
      </c>
      <c r="DB33" s="31">
        <v>23</v>
      </c>
      <c r="DC33" s="27">
        <v>15</v>
      </c>
      <c r="DD33" s="27">
        <v>18</v>
      </c>
      <c r="DE33" s="31">
        <v>26</v>
      </c>
      <c r="DF33" s="31">
        <v>26</v>
      </c>
      <c r="DG33" s="31">
        <v>20</v>
      </c>
      <c r="DH33" s="31">
        <v>26</v>
      </c>
      <c r="DI33" s="27">
        <v>15</v>
      </c>
      <c r="DJ33" s="31">
        <v>21</v>
      </c>
      <c r="DK33" s="31">
        <v>25</v>
      </c>
      <c r="DL33" s="27">
        <v>10</v>
      </c>
      <c r="DM33" s="31">
        <v>26</v>
      </c>
      <c r="DN33" s="31">
        <v>20</v>
      </c>
      <c r="DO33" s="27">
        <v>15</v>
      </c>
      <c r="DP33" s="31">
        <v>16</v>
      </c>
      <c r="DQ33" s="31">
        <v>21</v>
      </c>
      <c r="DR33" s="31">
        <v>12</v>
      </c>
      <c r="DS33" s="27">
        <v>13</v>
      </c>
      <c r="DT33" s="31">
        <v>23</v>
      </c>
      <c r="DU33" s="27">
        <v>16</v>
      </c>
      <c r="DV33" s="31">
        <v>16</v>
      </c>
      <c r="DW33" s="31">
        <v>19</v>
      </c>
      <c r="DX33" s="31">
        <v>19</v>
      </c>
      <c r="DY33" s="31">
        <v>14</v>
      </c>
      <c r="DZ33" s="31">
        <v>18</v>
      </c>
      <c r="EA33" s="31">
        <v>17</v>
      </c>
      <c r="EB33" s="31">
        <v>26</v>
      </c>
      <c r="EC33" s="33">
        <f>COUNTIF(F33:EB33,"&gt;-1")</f>
        <v>117</v>
      </c>
      <c r="ED33" s="33">
        <f>SUM(F33:EB33)</f>
        <v>2469</v>
      </c>
      <c r="EE33" s="34">
        <v>70</v>
      </c>
      <c r="EF33" s="34">
        <v>7</v>
      </c>
      <c r="EG33" s="14"/>
    </row>
    <row r="34" spans="2:137" ht="14.25" customHeight="1" x14ac:dyDescent="0.25">
      <c r="B34" s="14">
        <v>4</v>
      </c>
      <c r="C34" t="s">
        <v>142</v>
      </c>
      <c r="D34" s="3" t="s">
        <v>143</v>
      </c>
      <c r="E34" s="3" t="s">
        <v>144</v>
      </c>
      <c r="F34" s="27"/>
      <c r="G34" s="27"/>
      <c r="H34" s="32">
        <v>28</v>
      </c>
      <c r="I34" s="27">
        <v>26</v>
      </c>
      <c r="J34" s="31">
        <v>28</v>
      </c>
      <c r="K34" s="31">
        <v>17</v>
      </c>
      <c r="L34" s="31">
        <v>28</v>
      </c>
      <c r="M34" s="31">
        <v>27</v>
      </c>
      <c r="N34" s="27">
        <v>19</v>
      </c>
      <c r="O34" s="31">
        <v>24</v>
      </c>
      <c r="P34" s="32">
        <v>36</v>
      </c>
      <c r="Q34" s="27">
        <v>20</v>
      </c>
      <c r="R34" s="27">
        <v>16</v>
      </c>
      <c r="S34" s="31">
        <v>7</v>
      </c>
      <c r="T34" s="27">
        <v>19</v>
      </c>
      <c r="U34" s="27"/>
      <c r="V34" s="31">
        <v>24</v>
      </c>
      <c r="W34" s="31">
        <v>19</v>
      </c>
      <c r="X34" s="31">
        <v>20</v>
      </c>
      <c r="Y34" s="31">
        <v>40</v>
      </c>
      <c r="Z34" s="31">
        <v>29</v>
      </c>
      <c r="AA34" s="27">
        <v>13</v>
      </c>
      <c r="AB34" s="31">
        <v>27</v>
      </c>
      <c r="AC34" s="31">
        <v>28</v>
      </c>
      <c r="AD34" s="27">
        <v>19</v>
      </c>
      <c r="AE34" s="27">
        <v>23</v>
      </c>
      <c r="AF34" s="32">
        <v>35</v>
      </c>
      <c r="AG34" s="31">
        <v>22</v>
      </c>
      <c r="AH34" s="31">
        <v>26</v>
      </c>
      <c r="AI34" s="27">
        <v>15</v>
      </c>
      <c r="AJ34" s="27">
        <v>14</v>
      </c>
      <c r="AK34" s="31">
        <v>33</v>
      </c>
      <c r="AL34" s="27">
        <v>19</v>
      </c>
      <c r="AM34" s="27">
        <v>16</v>
      </c>
      <c r="AN34" s="27">
        <v>22</v>
      </c>
      <c r="AO34" s="27">
        <v>23</v>
      </c>
      <c r="AP34" s="31">
        <v>22</v>
      </c>
      <c r="AQ34" s="27"/>
      <c r="AR34" s="31">
        <v>21</v>
      </c>
      <c r="AS34" s="31">
        <v>23</v>
      </c>
      <c r="AT34" s="31">
        <v>9</v>
      </c>
      <c r="AU34" s="27">
        <v>16</v>
      </c>
      <c r="AV34" s="27">
        <v>18</v>
      </c>
      <c r="AW34" s="27">
        <v>16</v>
      </c>
      <c r="AX34" s="27"/>
      <c r="AY34" s="31">
        <v>29</v>
      </c>
      <c r="AZ34" s="31">
        <v>22</v>
      </c>
      <c r="BA34" s="32">
        <v>29</v>
      </c>
      <c r="BB34" s="27">
        <v>16</v>
      </c>
      <c r="BC34" s="27"/>
      <c r="BD34" s="27">
        <v>19</v>
      </c>
      <c r="BE34" s="31">
        <v>18</v>
      </c>
      <c r="BF34" s="31">
        <v>30</v>
      </c>
      <c r="BG34" s="31">
        <v>21</v>
      </c>
      <c r="BH34" s="31">
        <v>19</v>
      </c>
      <c r="BI34" s="31">
        <v>24</v>
      </c>
      <c r="BJ34" s="27"/>
      <c r="BK34" s="31">
        <v>18</v>
      </c>
      <c r="BL34" s="27">
        <v>15</v>
      </c>
      <c r="BM34" s="27">
        <v>14</v>
      </c>
      <c r="BN34" s="31">
        <v>18</v>
      </c>
      <c r="BO34" s="31">
        <v>20</v>
      </c>
      <c r="BP34" s="31">
        <v>14</v>
      </c>
      <c r="BQ34" s="31">
        <v>18</v>
      </c>
      <c r="BR34" s="31">
        <v>22</v>
      </c>
      <c r="BS34" s="32">
        <v>26</v>
      </c>
      <c r="BT34" s="27">
        <v>18</v>
      </c>
      <c r="BU34" s="31">
        <v>17</v>
      </c>
      <c r="BV34" s="31">
        <v>23</v>
      </c>
      <c r="BW34" s="31">
        <v>13</v>
      </c>
      <c r="BX34" s="31">
        <v>22</v>
      </c>
      <c r="BY34" s="32">
        <v>24</v>
      </c>
      <c r="BZ34" s="31">
        <v>19</v>
      </c>
      <c r="CA34" s="27">
        <v>17</v>
      </c>
      <c r="CB34" s="31">
        <v>24</v>
      </c>
      <c r="CC34" s="27">
        <v>12</v>
      </c>
      <c r="CD34" s="27">
        <v>15</v>
      </c>
      <c r="CE34" s="27">
        <v>18</v>
      </c>
      <c r="CF34" s="27">
        <v>12</v>
      </c>
      <c r="CG34" s="27"/>
      <c r="CH34" s="27">
        <v>15</v>
      </c>
      <c r="CI34" s="31">
        <v>22</v>
      </c>
      <c r="CJ34" s="31">
        <v>18</v>
      </c>
      <c r="CK34" s="27">
        <v>15</v>
      </c>
      <c r="CL34" s="27">
        <v>10</v>
      </c>
      <c r="CM34" s="27">
        <v>21</v>
      </c>
      <c r="CN34" s="32">
        <v>27</v>
      </c>
      <c r="CO34" s="27"/>
      <c r="CP34" s="27"/>
      <c r="CQ34" s="27">
        <v>21</v>
      </c>
      <c r="CR34" s="31">
        <v>23</v>
      </c>
      <c r="CS34" s="27"/>
      <c r="CT34" s="27">
        <v>17</v>
      </c>
      <c r="CU34" s="27">
        <v>22</v>
      </c>
      <c r="CV34" s="27"/>
      <c r="CW34" s="27">
        <v>15</v>
      </c>
      <c r="CX34" s="27">
        <v>20</v>
      </c>
      <c r="CY34" s="27"/>
      <c r="CZ34" s="27">
        <v>21</v>
      </c>
      <c r="DA34" s="27"/>
      <c r="DB34" s="27"/>
      <c r="DC34" s="27">
        <v>20</v>
      </c>
      <c r="DD34" s="27">
        <v>18</v>
      </c>
      <c r="DE34" s="27"/>
      <c r="DF34" s="27">
        <v>14</v>
      </c>
      <c r="DG34" s="31">
        <v>20</v>
      </c>
      <c r="DH34" s="27"/>
      <c r="DI34" s="31">
        <v>24</v>
      </c>
      <c r="DJ34" s="27">
        <v>16</v>
      </c>
      <c r="DK34" s="27"/>
      <c r="DL34" s="27">
        <v>17</v>
      </c>
      <c r="DM34" s="27">
        <v>11</v>
      </c>
      <c r="DN34" s="27"/>
      <c r="DO34" s="31">
        <v>20</v>
      </c>
      <c r="DP34" s="31">
        <v>14</v>
      </c>
      <c r="DQ34" s="27"/>
      <c r="DR34" s="31">
        <v>16</v>
      </c>
      <c r="DS34" s="31">
        <v>19</v>
      </c>
      <c r="DT34" s="27"/>
      <c r="DU34" s="31">
        <v>20</v>
      </c>
      <c r="DV34" s="27"/>
      <c r="DW34" s="27"/>
      <c r="DX34" s="31">
        <v>19</v>
      </c>
      <c r="DY34" s="31">
        <v>18</v>
      </c>
      <c r="DZ34" s="27"/>
      <c r="EA34" s="27">
        <v>11</v>
      </c>
      <c r="EB34" s="27"/>
      <c r="EC34" s="33">
        <f>COUNTIF(F34:EB34,"&gt;-1")</f>
        <v>102</v>
      </c>
      <c r="ED34" s="33">
        <f>SUM(F34:EB34)</f>
        <v>2057</v>
      </c>
      <c r="EE34" s="34">
        <v>56</v>
      </c>
      <c r="EF34" s="34">
        <v>6</v>
      </c>
      <c r="EG34" s="14"/>
    </row>
    <row r="35" spans="2:137" ht="12.75" customHeight="1" x14ac:dyDescent="0.25">
      <c r="B35" s="14">
        <v>5</v>
      </c>
      <c r="C35" t="s">
        <v>101</v>
      </c>
      <c r="D35" s="3" t="s">
        <v>102</v>
      </c>
      <c r="E35" s="3" t="s">
        <v>99</v>
      </c>
      <c r="F35" s="31">
        <v>21</v>
      </c>
      <c r="G35" s="27">
        <v>25</v>
      </c>
      <c r="H35" s="31">
        <v>25</v>
      </c>
      <c r="I35" s="31">
        <v>31</v>
      </c>
      <c r="J35" s="27">
        <v>11</v>
      </c>
      <c r="K35" s="31">
        <v>18</v>
      </c>
      <c r="L35" s="27">
        <v>8</v>
      </c>
      <c r="M35" s="27">
        <v>20</v>
      </c>
      <c r="N35" s="27">
        <v>20</v>
      </c>
      <c r="O35" s="27">
        <v>24</v>
      </c>
      <c r="P35" s="27">
        <v>25</v>
      </c>
      <c r="Q35" s="27">
        <v>19</v>
      </c>
      <c r="R35" s="31">
        <v>25</v>
      </c>
      <c r="S35" s="27">
        <v>8</v>
      </c>
      <c r="T35" s="31">
        <v>29</v>
      </c>
      <c r="U35" s="31">
        <v>33</v>
      </c>
      <c r="V35" s="32">
        <v>40</v>
      </c>
      <c r="W35" s="27">
        <v>17</v>
      </c>
      <c r="X35" s="32">
        <v>32</v>
      </c>
      <c r="Y35" s="32">
        <v>43</v>
      </c>
      <c r="Z35" s="27">
        <v>21</v>
      </c>
      <c r="AA35" s="31">
        <v>33</v>
      </c>
      <c r="AB35" s="31">
        <v>33</v>
      </c>
      <c r="AC35" s="31">
        <v>29</v>
      </c>
      <c r="AD35" s="31">
        <v>21</v>
      </c>
      <c r="AE35" s="31">
        <v>40</v>
      </c>
      <c r="AF35" s="31">
        <v>32</v>
      </c>
      <c r="AG35" s="65">
        <v>28</v>
      </c>
      <c r="AH35" s="31">
        <v>37</v>
      </c>
      <c r="AI35" s="31">
        <v>28</v>
      </c>
      <c r="AJ35" s="27">
        <v>23</v>
      </c>
      <c r="AK35" s="31">
        <v>29</v>
      </c>
      <c r="AL35" s="32">
        <v>32</v>
      </c>
      <c r="AM35" s="31">
        <v>27</v>
      </c>
      <c r="AN35" s="31">
        <v>26</v>
      </c>
      <c r="AO35" s="31">
        <v>28</v>
      </c>
      <c r="AP35" s="31">
        <v>22</v>
      </c>
      <c r="AQ35" s="32">
        <v>26</v>
      </c>
      <c r="AR35" s="31">
        <v>21</v>
      </c>
      <c r="AS35" s="32">
        <v>39</v>
      </c>
      <c r="AT35" s="31">
        <v>9</v>
      </c>
      <c r="AU35" s="27">
        <v>12</v>
      </c>
      <c r="AV35" s="27">
        <v>14</v>
      </c>
      <c r="AW35" s="27"/>
      <c r="AX35" s="27"/>
      <c r="AY35" s="31">
        <v>19</v>
      </c>
      <c r="AZ35" s="31">
        <v>30</v>
      </c>
      <c r="BA35" s="27"/>
      <c r="BB35" s="27"/>
      <c r="BC35" s="31">
        <v>32</v>
      </c>
      <c r="BD35" s="27">
        <v>8</v>
      </c>
      <c r="BE35" s="27"/>
      <c r="BF35" s="27">
        <v>0</v>
      </c>
      <c r="BG35" s="27"/>
      <c r="BH35" s="27"/>
      <c r="BI35" s="31">
        <v>25</v>
      </c>
      <c r="BJ35" s="31">
        <v>19</v>
      </c>
      <c r="BK35" s="27"/>
      <c r="BL35" s="31">
        <v>21</v>
      </c>
      <c r="BM35" s="27"/>
      <c r="BN35" s="27"/>
      <c r="BO35" s="27">
        <v>6</v>
      </c>
      <c r="BP35" s="31">
        <v>13</v>
      </c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>
        <v>20</v>
      </c>
      <c r="CG35" s="27"/>
      <c r="CH35" s="27">
        <v>4</v>
      </c>
      <c r="CI35" s="31">
        <v>19</v>
      </c>
      <c r="CJ35" s="31">
        <v>20</v>
      </c>
      <c r="CK35" s="27">
        <v>3</v>
      </c>
      <c r="CL35" s="27"/>
      <c r="CM35" s="27"/>
      <c r="CN35" s="27"/>
      <c r="CO35" s="31">
        <v>24</v>
      </c>
      <c r="CP35" s="31">
        <v>34</v>
      </c>
      <c r="CQ35" s="27">
        <v>20</v>
      </c>
      <c r="CR35" s="32">
        <v>27</v>
      </c>
      <c r="CS35" s="27">
        <v>15</v>
      </c>
      <c r="CT35" s="27">
        <v>18</v>
      </c>
      <c r="CU35" s="27">
        <v>23</v>
      </c>
      <c r="CV35" s="27">
        <v>24</v>
      </c>
      <c r="CW35" s="32">
        <v>37</v>
      </c>
      <c r="CX35" s="31">
        <v>29</v>
      </c>
      <c r="CY35" s="31">
        <v>29</v>
      </c>
      <c r="CZ35" s="31">
        <v>27</v>
      </c>
      <c r="DA35" s="27"/>
      <c r="DB35" s="31">
        <v>22</v>
      </c>
      <c r="DC35" s="27">
        <v>20</v>
      </c>
      <c r="DD35" s="32">
        <v>29</v>
      </c>
      <c r="DE35" s="27"/>
      <c r="DF35" s="27"/>
      <c r="DG35" s="27">
        <v>19</v>
      </c>
      <c r="DH35" s="31">
        <v>25</v>
      </c>
      <c r="DI35" s="27">
        <v>5</v>
      </c>
      <c r="DJ35" s="31">
        <v>44</v>
      </c>
      <c r="DK35" s="31">
        <v>27</v>
      </c>
      <c r="DL35" s="31">
        <v>23</v>
      </c>
      <c r="DM35" s="31">
        <v>23</v>
      </c>
      <c r="DN35" s="31">
        <v>27</v>
      </c>
      <c r="DO35" s="31">
        <v>23</v>
      </c>
      <c r="DP35" s="31">
        <v>29</v>
      </c>
      <c r="DQ35" s="31">
        <v>27</v>
      </c>
      <c r="DR35" s="31">
        <v>11</v>
      </c>
      <c r="DS35" s="31">
        <v>16</v>
      </c>
      <c r="DT35" s="31">
        <v>21</v>
      </c>
      <c r="DU35" s="27"/>
      <c r="DV35" s="27"/>
      <c r="DW35" s="27"/>
      <c r="DX35" s="27"/>
      <c r="DY35" s="27"/>
      <c r="DZ35" s="27"/>
      <c r="EA35" s="27"/>
      <c r="EB35" s="31">
        <v>28</v>
      </c>
      <c r="EC35" s="33">
        <f>COUNTIF(F35:EB35,"&gt;-1")</f>
        <v>88</v>
      </c>
      <c r="ED35" s="33">
        <f>SUM(F35:EB35)</f>
        <v>2049</v>
      </c>
      <c r="EE35" s="34">
        <v>59</v>
      </c>
      <c r="EF35" s="34">
        <v>10</v>
      </c>
      <c r="EG35" s="14"/>
    </row>
    <row r="36" spans="2:137" ht="15" customHeight="1" x14ac:dyDescent="0.25">
      <c r="B36" s="14">
        <v>6</v>
      </c>
      <c r="C36" t="s">
        <v>98</v>
      </c>
      <c r="D36" s="3" t="s">
        <v>119</v>
      </c>
      <c r="E36" s="3" t="s">
        <v>99</v>
      </c>
      <c r="F36" s="27">
        <v>18</v>
      </c>
      <c r="G36" s="27">
        <v>19</v>
      </c>
      <c r="H36" s="27">
        <v>25</v>
      </c>
      <c r="I36" s="27">
        <v>16</v>
      </c>
      <c r="J36" s="27">
        <v>19</v>
      </c>
      <c r="K36" s="27">
        <v>10</v>
      </c>
      <c r="L36" s="27">
        <v>20</v>
      </c>
      <c r="M36" s="27">
        <v>24</v>
      </c>
      <c r="N36" s="27">
        <v>13</v>
      </c>
      <c r="O36" s="27">
        <v>21</v>
      </c>
      <c r="P36" s="27">
        <v>17</v>
      </c>
      <c r="Q36" s="27">
        <v>14</v>
      </c>
      <c r="R36" s="27">
        <v>16</v>
      </c>
      <c r="S36" s="27">
        <v>7</v>
      </c>
      <c r="T36" s="27">
        <v>12</v>
      </c>
      <c r="U36" s="27">
        <v>14</v>
      </c>
      <c r="V36" s="27">
        <v>13</v>
      </c>
      <c r="W36" s="31">
        <v>23</v>
      </c>
      <c r="X36" s="27">
        <v>15</v>
      </c>
      <c r="Y36" s="27">
        <v>18</v>
      </c>
      <c r="Z36" s="27">
        <v>21</v>
      </c>
      <c r="AA36" s="31">
        <v>21</v>
      </c>
      <c r="AB36" s="31">
        <v>25</v>
      </c>
      <c r="AC36" s="27">
        <v>18</v>
      </c>
      <c r="AD36" s="27">
        <v>11</v>
      </c>
      <c r="AE36" s="27">
        <v>22</v>
      </c>
      <c r="AF36" s="27">
        <v>19</v>
      </c>
      <c r="AG36" s="27">
        <v>15</v>
      </c>
      <c r="AH36" s="31">
        <v>15</v>
      </c>
      <c r="AI36" s="27">
        <v>18</v>
      </c>
      <c r="AJ36" s="27">
        <v>15</v>
      </c>
      <c r="AK36" s="27">
        <v>22</v>
      </c>
      <c r="AL36" s="27">
        <v>20</v>
      </c>
      <c r="AM36" s="27">
        <v>10</v>
      </c>
      <c r="AN36" s="27">
        <v>17</v>
      </c>
      <c r="AO36" s="27">
        <v>23</v>
      </c>
      <c r="AP36" s="27">
        <v>12</v>
      </c>
      <c r="AQ36" s="27">
        <v>8</v>
      </c>
      <c r="AR36" s="27"/>
      <c r="AS36" s="27"/>
      <c r="AT36" s="27">
        <v>2</v>
      </c>
      <c r="AU36" s="31">
        <v>27</v>
      </c>
      <c r="AV36" s="31">
        <v>19</v>
      </c>
      <c r="AW36" s="31">
        <v>25</v>
      </c>
      <c r="AX36" s="31">
        <v>23</v>
      </c>
      <c r="AY36" s="27">
        <v>10</v>
      </c>
      <c r="AZ36" s="27">
        <v>12</v>
      </c>
      <c r="BA36" s="27">
        <v>5</v>
      </c>
      <c r="BB36" s="31">
        <v>17</v>
      </c>
      <c r="BC36" s="27">
        <v>23</v>
      </c>
      <c r="BD36" s="27">
        <v>15</v>
      </c>
      <c r="BE36" s="31">
        <v>17</v>
      </c>
      <c r="BF36" s="31">
        <v>17</v>
      </c>
      <c r="BG36" s="31">
        <v>20</v>
      </c>
      <c r="BH36" s="27">
        <v>10</v>
      </c>
      <c r="BI36" s="27">
        <v>18</v>
      </c>
      <c r="BJ36" s="27">
        <v>12</v>
      </c>
      <c r="BK36" s="27">
        <v>10</v>
      </c>
      <c r="BL36" s="31">
        <v>22</v>
      </c>
      <c r="BM36" s="27">
        <v>14</v>
      </c>
      <c r="BN36" s="31">
        <v>25</v>
      </c>
      <c r="BO36" s="31">
        <v>16</v>
      </c>
      <c r="BP36" s="27">
        <v>10</v>
      </c>
      <c r="BQ36" s="27">
        <v>15</v>
      </c>
      <c r="BR36" s="27">
        <v>18</v>
      </c>
      <c r="BS36" s="27">
        <v>15</v>
      </c>
      <c r="BT36" s="31">
        <v>19</v>
      </c>
      <c r="BU36" s="31">
        <v>14</v>
      </c>
      <c r="BV36" s="27">
        <v>8</v>
      </c>
      <c r="BW36" s="27">
        <v>11</v>
      </c>
      <c r="BX36" s="27">
        <v>13</v>
      </c>
      <c r="BY36" s="27">
        <v>14</v>
      </c>
      <c r="BZ36" s="27">
        <v>18</v>
      </c>
      <c r="CA36" s="31">
        <v>20</v>
      </c>
      <c r="CB36" s="27">
        <v>18</v>
      </c>
      <c r="CC36" s="27">
        <v>11</v>
      </c>
      <c r="CD36" s="31">
        <v>19</v>
      </c>
      <c r="CE36" s="27">
        <v>18</v>
      </c>
      <c r="CF36" s="27">
        <v>15</v>
      </c>
      <c r="CG36" s="31">
        <v>16</v>
      </c>
      <c r="CH36" s="27">
        <v>11</v>
      </c>
      <c r="CI36" s="27">
        <v>16</v>
      </c>
      <c r="CJ36" s="27">
        <v>14</v>
      </c>
      <c r="CK36" s="27">
        <v>17</v>
      </c>
      <c r="CL36" s="27">
        <v>9</v>
      </c>
      <c r="CM36" s="32">
        <v>25</v>
      </c>
      <c r="CN36" s="31">
        <v>23</v>
      </c>
      <c r="CO36" s="27">
        <v>21</v>
      </c>
      <c r="CP36" s="27">
        <v>24</v>
      </c>
      <c r="CQ36" s="31">
        <v>24</v>
      </c>
      <c r="CR36" s="27">
        <v>15</v>
      </c>
      <c r="CS36" s="31">
        <v>19</v>
      </c>
      <c r="CT36" s="27">
        <v>9</v>
      </c>
      <c r="CU36" s="27">
        <v>18</v>
      </c>
      <c r="CV36" s="27">
        <v>14</v>
      </c>
      <c r="CW36" s="27">
        <v>18</v>
      </c>
      <c r="CX36" s="31">
        <v>23</v>
      </c>
      <c r="CY36" s="27">
        <v>22</v>
      </c>
      <c r="CZ36" s="27">
        <v>19</v>
      </c>
      <c r="DA36" s="27">
        <v>17</v>
      </c>
      <c r="DB36" s="27">
        <v>18</v>
      </c>
      <c r="DC36" s="27">
        <v>14</v>
      </c>
      <c r="DD36" s="27">
        <v>17</v>
      </c>
      <c r="DE36" s="31">
        <v>11</v>
      </c>
      <c r="DF36" s="27">
        <v>15</v>
      </c>
      <c r="DG36" s="31">
        <v>21</v>
      </c>
      <c r="DH36" s="31">
        <v>9</v>
      </c>
      <c r="DI36" s="27">
        <v>11</v>
      </c>
      <c r="DJ36" s="27">
        <v>8</v>
      </c>
      <c r="DK36" s="31">
        <v>15</v>
      </c>
      <c r="DL36" s="31">
        <v>18</v>
      </c>
      <c r="DM36" s="27">
        <v>8</v>
      </c>
      <c r="DN36" s="31">
        <v>16</v>
      </c>
      <c r="DO36" s="31">
        <v>18</v>
      </c>
      <c r="DP36" s="31">
        <v>19</v>
      </c>
      <c r="DQ36" s="27">
        <v>14</v>
      </c>
      <c r="DR36" s="31">
        <v>16</v>
      </c>
      <c r="DS36" s="27">
        <v>15</v>
      </c>
      <c r="DT36" s="31">
        <v>10</v>
      </c>
      <c r="DU36" s="31">
        <v>21</v>
      </c>
      <c r="DV36" s="31">
        <v>13</v>
      </c>
      <c r="DW36" s="31">
        <v>16</v>
      </c>
      <c r="DX36" s="27">
        <v>9</v>
      </c>
      <c r="DY36" s="31">
        <v>8</v>
      </c>
      <c r="DZ36" s="31">
        <v>21</v>
      </c>
      <c r="EA36" s="31">
        <v>16</v>
      </c>
      <c r="EB36" s="31">
        <v>22</v>
      </c>
      <c r="EC36" s="33">
        <f>COUNTIF(F36:EB36,"&gt;-1")</f>
        <v>125</v>
      </c>
      <c r="ED36" s="33">
        <f>SUM(F36:EB36)</f>
        <v>2034</v>
      </c>
      <c r="EE36" s="34">
        <v>43</v>
      </c>
      <c r="EF36" s="34">
        <v>1</v>
      </c>
      <c r="EG36" s="14"/>
    </row>
    <row r="37" spans="2:137" ht="29.25" customHeight="1" x14ac:dyDescent="0.25">
      <c r="B37" s="14">
        <v>7</v>
      </c>
      <c r="C37" s="61" t="s">
        <v>437</v>
      </c>
      <c r="D37" s="3" t="s">
        <v>100</v>
      </c>
      <c r="E37" s="3" t="s">
        <v>99</v>
      </c>
      <c r="F37" s="31">
        <v>22</v>
      </c>
      <c r="G37" s="31">
        <v>35</v>
      </c>
      <c r="H37" s="31">
        <v>27</v>
      </c>
      <c r="I37" s="31">
        <v>32</v>
      </c>
      <c r="J37" s="27">
        <v>12</v>
      </c>
      <c r="K37" s="31">
        <v>15</v>
      </c>
      <c r="L37" s="31">
        <v>36</v>
      </c>
      <c r="M37" s="31">
        <v>27</v>
      </c>
      <c r="N37" s="31">
        <v>26</v>
      </c>
      <c r="O37" s="31">
        <v>25</v>
      </c>
      <c r="P37" s="31">
        <v>33</v>
      </c>
      <c r="Q37" s="31">
        <v>27</v>
      </c>
      <c r="R37" s="31">
        <v>31</v>
      </c>
      <c r="S37" s="32">
        <v>18</v>
      </c>
      <c r="T37" s="27">
        <v>19</v>
      </c>
      <c r="U37" s="31">
        <v>25</v>
      </c>
      <c r="V37" s="31">
        <v>26</v>
      </c>
      <c r="W37" s="31">
        <v>22</v>
      </c>
      <c r="X37" s="31">
        <v>25</v>
      </c>
      <c r="Y37" s="31">
        <v>42</v>
      </c>
      <c r="Z37" s="32">
        <v>33</v>
      </c>
      <c r="AA37" s="31">
        <v>21</v>
      </c>
      <c r="AB37" s="32">
        <v>40</v>
      </c>
      <c r="AC37" s="32">
        <v>30</v>
      </c>
      <c r="AD37" s="32">
        <v>30</v>
      </c>
      <c r="AE37" s="32">
        <v>48</v>
      </c>
      <c r="AF37" s="27">
        <v>24</v>
      </c>
      <c r="AG37" s="31">
        <v>25</v>
      </c>
      <c r="AH37" s="31">
        <v>41</v>
      </c>
      <c r="AI37" s="31">
        <v>27</v>
      </c>
      <c r="AJ37" s="31">
        <v>29</v>
      </c>
      <c r="AK37" s="31">
        <v>40</v>
      </c>
      <c r="AL37" s="31">
        <v>24</v>
      </c>
      <c r="AM37" s="27">
        <v>23</v>
      </c>
      <c r="AN37" s="31">
        <v>34</v>
      </c>
      <c r="AO37" s="32">
        <v>44</v>
      </c>
      <c r="AP37" s="32">
        <v>33</v>
      </c>
      <c r="AQ37" s="32">
        <v>26</v>
      </c>
      <c r="AR37" s="31">
        <v>18</v>
      </c>
      <c r="AS37" s="31">
        <v>34</v>
      </c>
      <c r="AT37" s="31">
        <v>26</v>
      </c>
      <c r="AU37" s="27">
        <v>8</v>
      </c>
      <c r="AV37" s="31">
        <v>22</v>
      </c>
      <c r="AW37" s="31">
        <v>34</v>
      </c>
      <c r="AX37" s="31">
        <v>28</v>
      </c>
      <c r="AY37" s="27">
        <v>15</v>
      </c>
      <c r="AZ37" s="31">
        <v>23</v>
      </c>
      <c r="BA37" s="31">
        <v>26</v>
      </c>
      <c r="BB37" s="31">
        <v>21</v>
      </c>
      <c r="BC37" s="31">
        <v>23</v>
      </c>
      <c r="BD37" s="27"/>
      <c r="BE37" s="27"/>
      <c r="BF37" s="32">
        <v>39</v>
      </c>
      <c r="BG37" s="27">
        <v>10</v>
      </c>
      <c r="BH37" s="27"/>
      <c r="BI37" s="32">
        <v>32</v>
      </c>
      <c r="BJ37" s="27"/>
      <c r="BK37" s="31">
        <v>20</v>
      </c>
      <c r="BL37" s="31">
        <v>20</v>
      </c>
      <c r="BM37" s="32">
        <v>28</v>
      </c>
      <c r="BN37" s="32">
        <v>25</v>
      </c>
      <c r="BO37" s="31">
        <v>31</v>
      </c>
      <c r="BP37" s="31">
        <v>11</v>
      </c>
      <c r="BQ37" s="27">
        <v>16</v>
      </c>
      <c r="BR37" s="27">
        <v>17</v>
      </c>
      <c r="BS37" s="27"/>
      <c r="BT37" s="27"/>
      <c r="BU37" s="27">
        <v>7</v>
      </c>
      <c r="BV37" s="27"/>
      <c r="BW37" s="27">
        <v>12</v>
      </c>
      <c r="BX37" s="27">
        <v>11</v>
      </c>
      <c r="BY37" s="27">
        <v>16</v>
      </c>
      <c r="BZ37" s="27"/>
      <c r="CA37" s="31">
        <v>38</v>
      </c>
      <c r="CB37" s="27"/>
      <c r="CC37" s="27"/>
      <c r="CD37" s="27"/>
      <c r="CE37" s="27"/>
      <c r="CF37" s="27">
        <v>17</v>
      </c>
      <c r="CG37" s="31">
        <v>5</v>
      </c>
      <c r="CH37" s="27">
        <v>17</v>
      </c>
      <c r="CI37" s="27"/>
      <c r="CJ37" s="27">
        <v>0</v>
      </c>
      <c r="CK37" s="27">
        <v>0</v>
      </c>
      <c r="CL37" s="27"/>
      <c r="CM37" s="27">
        <v>6</v>
      </c>
      <c r="CN37" s="27"/>
      <c r="CO37" s="27"/>
      <c r="CP37" s="27"/>
      <c r="CQ37" s="27">
        <v>9</v>
      </c>
      <c r="CR37" s="27"/>
      <c r="CS37" s="27"/>
      <c r="CT37" s="27"/>
      <c r="CU37" s="27"/>
      <c r="CV37" s="31">
        <v>33</v>
      </c>
      <c r="CW37" s="27"/>
      <c r="CX37" s="27"/>
      <c r="CY37" s="27">
        <v>18</v>
      </c>
      <c r="CZ37" s="27"/>
      <c r="DA37" s="27"/>
      <c r="DB37" s="27"/>
      <c r="DC37" s="27"/>
      <c r="DD37" s="31">
        <v>28</v>
      </c>
      <c r="DE37" s="27"/>
      <c r="DF37" s="27">
        <v>2</v>
      </c>
      <c r="DG37" s="27"/>
      <c r="DH37" s="27"/>
      <c r="DI37" s="27"/>
      <c r="DJ37" s="31">
        <v>24</v>
      </c>
      <c r="DK37" s="27">
        <v>3</v>
      </c>
      <c r="DL37" s="27"/>
      <c r="DM37" s="31">
        <v>25</v>
      </c>
      <c r="DN37" s="31">
        <v>19</v>
      </c>
      <c r="DO37" s="27"/>
      <c r="DP37" s="27"/>
      <c r="DQ37" s="27">
        <v>6</v>
      </c>
      <c r="DR37" s="27"/>
      <c r="DS37" s="31">
        <v>22</v>
      </c>
      <c r="DT37" s="27"/>
      <c r="DU37" s="27">
        <v>2</v>
      </c>
      <c r="DV37" s="27"/>
      <c r="DW37" s="31">
        <v>4</v>
      </c>
      <c r="DX37" s="27"/>
      <c r="DY37" s="27"/>
      <c r="DZ37" s="27"/>
      <c r="EA37" s="27"/>
      <c r="EB37" s="27"/>
      <c r="EC37" s="33">
        <f>COUNTIF(F37:EB37,"&gt;-1")</f>
        <v>85</v>
      </c>
      <c r="ED37" s="33">
        <f>SUM(F37:EB37)</f>
        <v>1948</v>
      </c>
      <c r="EE37" s="34">
        <v>61</v>
      </c>
      <c r="EF37" s="34">
        <v>13</v>
      </c>
      <c r="EG37" s="14"/>
    </row>
    <row r="38" spans="2:137" x14ac:dyDescent="0.25">
      <c r="B38" s="14">
        <v>8</v>
      </c>
      <c r="C38" t="s">
        <v>987</v>
      </c>
      <c r="D38" s="3" t="s">
        <v>103</v>
      </c>
      <c r="E38" s="3" t="s">
        <v>99</v>
      </c>
      <c r="F38" s="32">
        <v>25</v>
      </c>
      <c r="G38" s="32">
        <v>36</v>
      </c>
      <c r="H38" s="27">
        <v>23</v>
      </c>
      <c r="I38" s="32">
        <v>38</v>
      </c>
      <c r="J38" s="27"/>
      <c r="K38" s="27"/>
      <c r="L38" s="31">
        <v>43</v>
      </c>
      <c r="M38" s="31">
        <v>28</v>
      </c>
      <c r="N38" s="32">
        <v>28</v>
      </c>
      <c r="O38" s="31">
        <v>36</v>
      </c>
      <c r="P38" s="31">
        <v>25</v>
      </c>
      <c r="Q38" s="31">
        <v>25</v>
      </c>
      <c r="R38" s="31">
        <v>30</v>
      </c>
      <c r="S38" s="31">
        <v>7</v>
      </c>
      <c r="T38" s="27">
        <v>22</v>
      </c>
      <c r="U38" s="32">
        <v>35</v>
      </c>
      <c r="V38" s="31">
        <v>33</v>
      </c>
      <c r="W38" s="27"/>
      <c r="X38" s="27"/>
      <c r="Y38" s="27"/>
      <c r="Z38" s="27"/>
      <c r="AA38" s="27"/>
      <c r="AB38" s="27"/>
      <c r="AC38" s="27">
        <v>24</v>
      </c>
      <c r="AD38" s="27">
        <v>17</v>
      </c>
      <c r="AE38" s="31">
        <v>42</v>
      </c>
      <c r="AF38" s="31">
        <v>28</v>
      </c>
      <c r="AG38" s="27">
        <v>22</v>
      </c>
      <c r="AH38" s="27"/>
      <c r="AI38" s="27"/>
      <c r="AJ38" s="32">
        <v>39</v>
      </c>
      <c r="AK38" s="27"/>
      <c r="AL38" s="31">
        <v>26</v>
      </c>
      <c r="AM38" s="31">
        <v>29</v>
      </c>
      <c r="AN38" s="31">
        <v>25</v>
      </c>
      <c r="AO38" s="32">
        <v>44</v>
      </c>
      <c r="AP38" s="27">
        <v>16</v>
      </c>
      <c r="AQ38" s="27"/>
      <c r="AR38" s="27"/>
      <c r="AS38" s="31">
        <v>27</v>
      </c>
      <c r="AT38" s="27"/>
      <c r="AU38" s="27"/>
      <c r="AV38" s="27"/>
      <c r="AW38" s="31">
        <v>20</v>
      </c>
      <c r="AX38" s="31">
        <v>25</v>
      </c>
      <c r="AY38" s="27"/>
      <c r="AZ38" s="27"/>
      <c r="BA38" s="27">
        <v>18</v>
      </c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>
        <v>2</v>
      </c>
      <c r="CF38" s="31">
        <v>27</v>
      </c>
      <c r="CG38" s="27"/>
      <c r="CH38" s="31">
        <v>26</v>
      </c>
      <c r="CI38" s="27"/>
      <c r="CJ38" s="27"/>
      <c r="CK38" s="31">
        <v>24</v>
      </c>
      <c r="CL38" s="27"/>
      <c r="CM38" s="27"/>
      <c r="CN38" s="31">
        <v>25</v>
      </c>
      <c r="CO38" s="31">
        <v>27</v>
      </c>
      <c r="CP38" s="31">
        <v>35</v>
      </c>
      <c r="CQ38" s="31">
        <v>25</v>
      </c>
      <c r="CR38" s="32">
        <v>27</v>
      </c>
      <c r="CS38" s="31">
        <v>26</v>
      </c>
      <c r="CT38" s="31">
        <v>26</v>
      </c>
      <c r="CU38" s="31">
        <v>27</v>
      </c>
      <c r="CV38" s="31">
        <v>47</v>
      </c>
      <c r="CW38" s="27"/>
      <c r="CX38" s="27"/>
      <c r="CY38" s="32">
        <v>41</v>
      </c>
      <c r="CZ38" s="31">
        <v>24</v>
      </c>
      <c r="DA38" s="32">
        <v>27</v>
      </c>
      <c r="DB38" s="32">
        <v>25</v>
      </c>
      <c r="DC38" s="27">
        <v>18</v>
      </c>
      <c r="DD38" s="27"/>
      <c r="DE38" s="31">
        <v>29</v>
      </c>
      <c r="DF38" s="27"/>
      <c r="DG38" s="31">
        <v>25</v>
      </c>
      <c r="DH38" s="27"/>
      <c r="DI38" s="27"/>
      <c r="DJ38" s="32">
        <v>48</v>
      </c>
      <c r="DK38" s="32">
        <v>37</v>
      </c>
      <c r="DL38" s="32">
        <v>34</v>
      </c>
      <c r="DM38" s="31">
        <v>29</v>
      </c>
      <c r="DN38" s="31">
        <v>27</v>
      </c>
      <c r="DO38" s="27">
        <v>17</v>
      </c>
      <c r="DP38" s="31">
        <v>28</v>
      </c>
      <c r="DQ38" s="31">
        <v>31</v>
      </c>
      <c r="DR38" s="27"/>
      <c r="DS38" s="27"/>
      <c r="DT38" s="31">
        <v>27</v>
      </c>
      <c r="DU38" s="31">
        <v>18</v>
      </c>
      <c r="DV38" s="31">
        <v>23</v>
      </c>
      <c r="DW38" s="27"/>
      <c r="DX38" s="27"/>
      <c r="DY38" s="27"/>
      <c r="DZ38" s="27"/>
      <c r="EA38" s="27"/>
      <c r="EB38" s="32">
        <v>41</v>
      </c>
      <c r="EC38" s="33">
        <f>COUNTIF(F38:EB38,"&gt;-1")</f>
        <v>62</v>
      </c>
      <c r="ED38" s="33">
        <f>SUM(F38:EB38)</f>
        <v>1729</v>
      </c>
      <c r="EE38" s="34">
        <v>52</v>
      </c>
      <c r="EF38" s="34">
        <v>15</v>
      </c>
      <c r="EG38" s="14"/>
    </row>
    <row r="39" spans="2:137" x14ac:dyDescent="0.25">
      <c r="B39" s="14">
        <v>9</v>
      </c>
      <c r="C39" t="s">
        <v>129</v>
      </c>
      <c r="D39" s="3" t="s">
        <v>114</v>
      </c>
      <c r="E39" s="3" t="s">
        <v>99</v>
      </c>
      <c r="F39" s="27">
        <v>19</v>
      </c>
      <c r="G39" s="27">
        <v>31</v>
      </c>
      <c r="H39" s="27">
        <v>22</v>
      </c>
      <c r="I39" s="27"/>
      <c r="J39" s="27">
        <v>23</v>
      </c>
      <c r="K39" s="27">
        <v>14</v>
      </c>
      <c r="L39" s="27"/>
      <c r="M39" s="27">
        <v>20</v>
      </c>
      <c r="N39" s="27">
        <v>19</v>
      </c>
      <c r="O39" s="27"/>
      <c r="P39" s="27">
        <v>15</v>
      </c>
      <c r="Q39" s="27">
        <v>20</v>
      </c>
      <c r="R39" s="27"/>
      <c r="S39" s="27"/>
      <c r="T39" s="27">
        <v>16</v>
      </c>
      <c r="U39" s="31">
        <v>23</v>
      </c>
      <c r="V39" s="27"/>
      <c r="W39" s="31">
        <v>25</v>
      </c>
      <c r="X39" s="27">
        <v>19</v>
      </c>
      <c r="Y39" s="27"/>
      <c r="Z39" s="31">
        <v>21</v>
      </c>
      <c r="AA39" s="27">
        <v>17</v>
      </c>
      <c r="AB39" s="27"/>
      <c r="AC39" s="27">
        <v>20</v>
      </c>
      <c r="AD39" s="27">
        <v>17</v>
      </c>
      <c r="AE39" s="27"/>
      <c r="AF39" s="27">
        <v>19</v>
      </c>
      <c r="AG39" s="27">
        <v>17</v>
      </c>
      <c r="AH39" s="27"/>
      <c r="AI39" s="31">
        <v>24</v>
      </c>
      <c r="AJ39" s="31">
        <v>27</v>
      </c>
      <c r="AK39" s="27"/>
      <c r="AL39" s="27">
        <v>23</v>
      </c>
      <c r="AM39" s="27"/>
      <c r="AN39" s="27"/>
      <c r="AO39" s="27"/>
      <c r="AP39" s="27"/>
      <c r="AQ39" s="27"/>
      <c r="AR39" s="27"/>
      <c r="AS39" s="27"/>
      <c r="AT39" s="27"/>
      <c r="AU39" s="27">
        <v>20</v>
      </c>
      <c r="AV39" s="31">
        <v>24</v>
      </c>
      <c r="AW39" s="27"/>
      <c r="AX39" s="27"/>
      <c r="AY39" s="27"/>
      <c r="AZ39" s="27"/>
      <c r="BA39" s="27">
        <v>16</v>
      </c>
      <c r="BB39" s="27">
        <v>14</v>
      </c>
      <c r="BC39" s="27"/>
      <c r="BD39" s="31">
        <v>26</v>
      </c>
      <c r="BE39" s="27"/>
      <c r="BF39" s="27"/>
      <c r="BG39" s="27">
        <v>15</v>
      </c>
      <c r="BH39" s="27">
        <v>14</v>
      </c>
      <c r="BI39" s="27"/>
      <c r="BJ39" s="27">
        <v>14</v>
      </c>
      <c r="BK39" s="27"/>
      <c r="BL39" s="27"/>
      <c r="BM39" s="31">
        <v>21</v>
      </c>
      <c r="BN39" s="31">
        <v>24</v>
      </c>
      <c r="BO39" s="27"/>
      <c r="BP39" s="27">
        <v>9</v>
      </c>
      <c r="BQ39" s="27">
        <v>15</v>
      </c>
      <c r="BR39" s="27"/>
      <c r="BS39" s="27">
        <v>16</v>
      </c>
      <c r="BT39" s="31">
        <v>23</v>
      </c>
      <c r="BU39" s="27"/>
      <c r="BV39" s="32">
        <v>30</v>
      </c>
      <c r="BW39" s="31">
        <v>20</v>
      </c>
      <c r="BX39" s="27"/>
      <c r="BY39" s="31">
        <v>18</v>
      </c>
      <c r="BZ39" s="27">
        <v>18</v>
      </c>
      <c r="CA39" s="27"/>
      <c r="CB39" s="31">
        <v>24</v>
      </c>
      <c r="CC39" s="31">
        <v>32</v>
      </c>
      <c r="CD39" s="27"/>
      <c r="CE39" s="27">
        <v>15</v>
      </c>
      <c r="CF39" s="27">
        <v>19</v>
      </c>
      <c r="CG39" s="27"/>
      <c r="CH39" s="27">
        <v>19</v>
      </c>
      <c r="CI39" s="31">
        <v>17</v>
      </c>
      <c r="CJ39" s="27"/>
      <c r="CK39" s="27">
        <v>19</v>
      </c>
      <c r="CL39" s="32">
        <v>20</v>
      </c>
      <c r="CM39" s="27"/>
      <c r="CN39" s="27">
        <v>18</v>
      </c>
      <c r="CO39" s="27">
        <v>18</v>
      </c>
      <c r="CP39" s="27"/>
      <c r="CQ39" s="27">
        <v>22</v>
      </c>
      <c r="CR39" s="31">
        <v>24</v>
      </c>
      <c r="CS39" s="27"/>
      <c r="CT39" s="31">
        <v>24</v>
      </c>
      <c r="CU39" s="31">
        <v>27</v>
      </c>
      <c r="CV39" s="27"/>
      <c r="CW39" s="27">
        <v>17</v>
      </c>
      <c r="CX39" s="27"/>
      <c r="CY39" s="27"/>
      <c r="CZ39" s="27">
        <v>16</v>
      </c>
      <c r="DA39" s="31">
        <v>25</v>
      </c>
      <c r="DB39" s="27"/>
      <c r="DC39" s="31">
        <v>20</v>
      </c>
      <c r="DD39" s="31">
        <v>28</v>
      </c>
      <c r="DE39" s="27"/>
      <c r="DF39" s="31">
        <v>27</v>
      </c>
      <c r="DG39" s="27">
        <v>15</v>
      </c>
      <c r="DH39" s="27"/>
      <c r="DI39" s="27">
        <v>14</v>
      </c>
      <c r="DJ39" s="27">
        <v>19</v>
      </c>
      <c r="DK39" s="27"/>
      <c r="DL39" s="31">
        <v>31</v>
      </c>
      <c r="DM39" s="27">
        <v>16</v>
      </c>
      <c r="DN39" s="27"/>
      <c r="DO39" s="31">
        <v>22</v>
      </c>
      <c r="DP39" s="27">
        <v>13</v>
      </c>
      <c r="DQ39" s="27"/>
      <c r="DR39" s="31">
        <v>17</v>
      </c>
      <c r="DS39" s="27">
        <v>9</v>
      </c>
      <c r="DT39" s="27"/>
      <c r="DU39" s="31">
        <v>17</v>
      </c>
      <c r="DV39" s="31">
        <v>16</v>
      </c>
      <c r="DW39" s="27"/>
      <c r="DX39" s="32">
        <v>25</v>
      </c>
      <c r="DY39" s="32">
        <v>24</v>
      </c>
      <c r="DZ39" s="27"/>
      <c r="EA39" s="27">
        <v>12</v>
      </c>
      <c r="EB39" s="31">
        <v>23</v>
      </c>
      <c r="EC39" s="33">
        <f>COUNTIF(F39:EB39,"&gt;-1")</f>
        <v>75</v>
      </c>
      <c r="ED39" s="33">
        <f>SUM(F39:EB39)</f>
        <v>1492</v>
      </c>
      <c r="EE39" s="34">
        <v>32</v>
      </c>
      <c r="EF39" s="34">
        <v>5</v>
      </c>
      <c r="EG39" s="14"/>
    </row>
    <row r="40" spans="2:137" ht="27.75" customHeight="1" x14ac:dyDescent="0.25">
      <c r="B40" s="14">
        <v>10</v>
      </c>
      <c r="C40" s="61" t="s">
        <v>1074</v>
      </c>
      <c r="D40" s="3" t="s">
        <v>145</v>
      </c>
      <c r="E40" s="3" t="s">
        <v>99</v>
      </c>
      <c r="F40" s="27"/>
      <c r="G40" s="27"/>
      <c r="H40" s="27">
        <v>17</v>
      </c>
      <c r="I40" s="27"/>
      <c r="J40" s="31">
        <v>29</v>
      </c>
      <c r="K40" s="31">
        <v>16</v>
      </c>
      <c r="L40" s="27"/>
      <c r="M40" s="27">
        <v>18</v>
      </c>
      <c r="N40" s="27"/>
      <c r="O40" s="27"/>
      <c r="P40" s="27">
        <v>20</v>
      </c>
      <c r="Q40" s="27">
        <v>21</v>
      </c>
      <c r="R40" s="27"/>
      <c r="S40" s="27"/>
      <c r="T40" s="27">
        <v>18</v>
      </c>
      <c r="U40" s="27">
        <v>19</v>
      </c>
      <c r="V40" s="27"/>
      <c r="W40" s="31">
        <v>21</v>
      </c>
      <c r="X40" s="27">
        <v>16</v>
      </c>
      <c r="Y40" s="27"/>
      <c r="Z40" s="27">
        <v>16</v>
      </c>
      <c r="AA40" s="31">
        <v>24</v>
      </c>
      <c r="AB40" s="27"/>
      <c r="AC40" s="31">
        <v>28</v>
      </c>
      <c r="AD40" s="31">
        <v>20</v>
      </c>
      <c r="AE40" s="27"/>
      <c r="AF40" s="27"/>
      <c r="AG40" s="27"/>
      <c r="AH40" s="27"/>
      <c r="AI40" s="31">
        <v>26</v>
      </c>
      <c r="AJ40" s="27">
        <v>14</v>
      </c>
      <c r="AK40" s="27"/>
      <c r="AL40" s="27"/>
      <c r="AM40" s="27">
        <v>12</v>
      </c>
      <c r="AN40" s="27"/>
      <c r="AO40" s="27"/>
      <c r="AP40" s="27"/>
      <c r="AQ40" s="27"/>
      <c r="AR40" s="27">
        <v>16</v>
      </c>
      <c r="AS40" s="27"/>
      <c r="AT40" s="27"/>
      <c r="AU40" s="31">
        <v>24</v>
      </c>
      <c r="AV40" s="27"/>
      <c r="AW40" s="27"/>
      <c r="AX40" s="27"/>
      <c r="AY40" s="27"/>
      <c r="AZ40" s="27"/>
      <c r="BA40" s="27">
        <v>11</v>
      </c>
      <c r="BB40" s="27"/>
      <c r="BC40" s="27"/>
      <c r="BD40" s="32">
        <v>28</v>
      </c>
      <c r="BE40" s="27">
        <v>15</v>
      </c>
      <c r="BF40" s="27"/>
      <c r="BG40" s="27">
        <v>13</v>
      </c>
      <c r="BH40" s="31">
        <v>18</v>
      </c>
      <c r="BI40" s="27"/>
      <c r="BJ40" s="27">
        <v>13</v>
      </c>
      <c r="BK40" s="27"/>
      <c r="BL40" s="27"/>
      <c r="BM40" s="31">
        <v>14</v>
      </c>
      <c r="BN40" s="27"/>
      <c r="BO40" s="27"/>
      <c r="BP40" s="27"/>
      <c r="BQ40" s="31">
        <v>18</v>
      </c>
      <c r="BR40" s="27"/>
      <c r="BS40" s="27">
        <v>18</v>
      </c>
      <c r="BT40" s="27"/>
      <c r="BU40" s="27"/>
      <c r="BV40" s="31">
        <v>20</v>
      </c>
      <c r="BW40" s="31">
        <v>17</v>
      </c>
      <c r="BX40" s="31">
        <v>29</v>
      </c>
      <c r="BY40" s="27">
        <v>18</v>
      </c>
      <c r="BZ40" s="27"/>
      <c r="CA40" s="27"/>
      <c r="CB40" s="27"/>
      <c r="CC40" s="31">
        <v>20</v>
      </c>
      <c r="CD40" s="31">
        <v>25</v>
      </c>
      <c r="CE40" s="27">
        <v>14</v>
      </c>
      <c r="CF40" s="27">
        <v>18</v>
      </c>
      <c r="CG40" s="27"/>
      <c r="CH40" s="31">
        <v>22</v>
      </c>
      <c r="CI40" s="27">
        <v>16</v>
      </c>
      <c r="CJ40" s="27"/>
      <c r="CK40" s="31">
        <v>22</v>
      </c>
      <c r="CL40" s="31">
        <v>18</v>
      </c>
      <c r="CM40" s="27"/>
      <c r="CN40" s="27"/>
      <c r="CO40" s="27"/>
      <c r="CP40" s="27"/>
      <c r="CQ40" s="27">
        <v>16</v>
      </c>
      <c r="CR40" s="27">
        <v>18</v>
      </c>
      <c r="CS40" s="32">
        <v>29</v>
      </c>
      <c r="CT40" s="27"/>
      <c r="CU40" s="27">
        <v>16</v>
      </c>
      <c r="CV40" s="27">
        <v>30</v>
      </c>
      <c r="CW40" s="27"/>
      <c r="CX40" s="27"/>
      <c r="CY40" s="27">
        <v>20</v>
      </c>
      <c r="CZ40" s="27">
        <v>19</v>
      </c>
      <c r="DA40" s="31">
        <v>23</v>
      </c>
      <c r="DB40" s="27"/>
      <c r="DC40" s="32">
        <v>26</v>
      </c>
      <c r="DD40" s="27"/>
      <c r="DE40" s="27"/>
      <c r="DF40" s="27"/>
      <c r="DG40" s="27"/>
      <c r="DH40" s="27"/>
      <c r="DI40" s="32">
        <v>26</v>
      </c>
      <c r="DJ40" s="27"/>
      <c r="DK40" s="27"/>
      <c r="DL40" s="27"/>
      <c r="DM40" s="31">
        <v>22</v>
      </c>
      <c r="DN40" s="27"/>
      <c r="DO40" s="27"/>
      <c r="DP40" s="31">
        <v>24</v>
      </c>
      <c r="DQ40" s="27"/>
      <c r="DR40" s="27"/>
      <c r="DS40" s="31">
        <v>20</v>
      </c>
      <c r="DT40" s="27"/>
      <c r="DU40" s="31">
        <v>16</v>
      </c>
      <c r="DV40" s="27"/>
      <c r="DW40" s="27"/>
      <c r="DX40" s="27"/>
      <c r="DY40" s="27"/>
      <c r="DZ40" s="27"/>
      <c r="EA40" s="31">
        <v>20</v>
      </c>
      <c r="EB40" s="27"/>
      <c r="EC40" s="33">
        <f>COUNTIF(F40:EB40,"&gt;-1")</f>
        <v>55</v>
      </c>
      <c r="ED40" s="33">
        <f>SUM(F40:EB40)</f>
        <v>1087</v>
      </c>
      <c r="EE40" s="34">
        <v>29</v>
      </c>
      <c r="EF40" s="34">
        <v>4</v>
      </c>
      <c r="EG40" s="14"/>
    </row>
    <row r="41" spans="2:137" x14ac:dyDescent="0.25">
      <c r="B41" s="14">
        <v>11</v>
      </c>
      <c r="C41" t="s">
        <v>135</v>
      </c>
      <c r="D41" s="3" t="s">
        <v>132</v>
      </c>
      <c r="E41" s="3" t="s">
        <v>99</v>
      </c>
      <c r="F41" s="27">
        <v>2</v>
      </c>
      <c r="G41" s="31">
        <v>31</v>
      </c>
      <c r="H41" s="27"/>
      <c r="I41" s="27"/>
      <c r="J41" s="32">
        <v>32</v>
      </c>
      <c r="K41" s="27"/>
      <c r="L41" s="27"/>
      <c r="M41" s="31">
        <v>29</v>
      </c>
      <c r="N41" s="27"/>
      <c r="O41" s="31">
        <v>32</v>
      </c>
      <c r="P41" s="27"/>
      <c r="Q41" s="31">
        <v>29</v>
      </c>
      <c r="R41" s="27"/>
      <c r="S41" s="27">
        <v>8</v>
      </c>
      <c r="T41" s="27"/>
      <c r="U41" s="31">
        <v>25</v>
      </c>
      <c r="V41" s="27"/>
      <c r="W41" s="32">
        <v>28</v>
      </c>
      <c r="X41" s="31">
        <v>22</v>
      </c>
      <c r="Y41" s="27"/>
      <c r="Z41" s="27"/>
      <c r="AA41" s="32">
        <v>38</v>
      </c>
      <c r="AB41" s="27"/>
      <c r="AC41" s="31">
        <v>29</v>
      </c>
      <c r="AD41" s="27"/>
      <c r="AE41" s="31">
        <v>47</v>
      </c>
      <c r="AF41" s="31">
        <v>24</v>
      </c>
      <c r="AG41" s="27"/>
      <c r="AH41" s="27"/>
      <c r="AI41" s="27">
        <v>20</v>
      </c>
      <c r="AJ41" s="27">
        <v>22</v>
      </c>
      <c r="AK41" s="27"/>
      <c r="AL41" s="27"/>
      <c r="AM41" s="31">
        <v>23</v>
      </c>
      <c r="AN41" s="27">
        <v>18</v>
      </c>
      <c r="AO41" s="27"/>
      <c r="AP41" s="27"/>
      <c r="AQ41" s="27"/>
      <c r="AR41" s="27"/>
      <c r="AS41" s="27"/>
      <c r="AT41" s="27"/>
      <c r="AU41" s="31">
        <v>26</v>
      </c>
      <c r="AV41" s="27"/>
      <c r="AW41" s="27"/>
      <c r="AX41" s="27">
        <v>5</v>
      </c>
      <c r="AY41" s="32">
        <v>34</v>
      </c>
      <c r="AZ41" s="27"/>
      <c r="BA41" s="27"/>
      <c r="BB41" s="27"/>
      <c r="BC41" s="27"/>
      <c r="BD41" s="27"/>
      <c r="BE41" s="27"/>
      <c r="BF41" s="27"/>
      <c r="BG41" s="31">
        <v>28</v>
      </c>
      <c r="BH41" s="27"/>
      <c r="BI41" s="27"/>
      <c r="BJ41" s="27"/>
      <c r="BK41" s="31">
        <v>23</v>
      </c>
      <c r="BL41" s="27"/>
      <c r="BM41" s="27"/>
      <c r="BN41" s="27">
        <v>6</v>
      </c>
      <c r="BO41" s="27"/>
      <c r="BP41" s="27"/>
      <c r="BQ41" s="27"/>
      <c r="BR41" s="27"/>
      <c r="BS41" s="31">
        <v>18</v>
      </c>
      <c r="BT41" s="27">
        <v>5</v>
      </c>
      <c r="BU41" s="27"/>
      <c r="BV41" s="27"/>
      <c r="BW41" s="27"/>
      <c r="BX41" s="27"/>
      <c r="BY41" s="27"/>
      <c r="BZ41" s="27"/>
      <c r="CA41" s="32">
        <v>41</v>
      </c>
      <c r="CB41" s="27"/>
      <c r="CC41" s="27"/>
      <c r="CD41" s="27"/>
      <c r="CE41" s="27"/>
      <c r="CF41" s="27">
        <v>14</v>
      </c>
      <c r="CG41" s="27"/>
      <c r="CH41" s="27"/>
      <c r="CI41" s="27"/>
      <c r="CJ41" s="27"/>
      <c r="CK41" s="32">
        <v>26</v>
      </c>
      <c r="CL41" s="27"/>
      <c r="CM41" s="27"/>
      <c r="CN41" s="27"/>
      <c r="CO41" s="27"/>
      <c r="CP41" s="27"/>
      <c r="CQ41" s="31">
        <v>30</v>
      </c>
      <c r="CR41" s="27"/>
      <c r="CS41" s="27"/>
      <c r="CT41" s="27"/>
      <c r="CU41" s="27"/>
      <c r="CV41" s="27"/>
      <c r="CW41" s="27"/>
      <c r="CX41" s="27"/>
      <c r="CY41" s="31">
        <v>40</v>
      </c>
      <c r="CZ41" s="27"/>
      <c r="DA41" s="27"/>
      <c r="DB41" s="27"/>
      <c r="DC41" s="27"/>
      <c r="DD41" s="27"/>
      <c r="DE41" s="32">
        <v>31</v>
      </c>
      <c r="DF41" s="27"/>
      <c r="DG41" s="27"/>
      <c r="DH41" s="27"/>
      <c r="DI41" s="31">
        <v>17</v>
      </c>
      <c r="DJ41" s="27"/>
      <c r="DK41" s="27"/>
      <c r="DL41" s="27">
        <v>12</v>
      </c>
      <c r="DM41" s="27"/>
      <c r="DN41" s="27"/>
      <c r="DO41" s="32">
        <v>28</v>
      </c>
      <c r="DP41" s="27"/>
      <c r="DQ41" s="27"/>
      <c r="DR41" s="27"/>
      <c r="DS41" s="32">
        <v>28</v>
      </c>
      <c r="DT41" s="27"/>
      <c r="DU41" s="27"/>
      <c r="DV41" s="27"/>
      <c r="DW41" s="32">
        <v>35</v>
      </c>
      <c r="DX41" s="27"/>
      <c r="DY41" s="27"/>
      <c r="DZ41" s="27"/>
      <c r="EA41" s="27"/>
      <c r="EB41" s="27"/>
      <c r="EC41" s="33">
        <f>COUNTIF(F41:EB41,"&gt;-1")</f>
        <v>37</v>
      </c>
      <c r="ED41" s="33">
        <f>SUM(F41:EB41)</f>
        <v>906</v>
      </c>
      <c r="EE41" s="34">
        <v>26</v>
      </c>
      <c r="EF41" s="34">
        <v>10</v>
      </c>
      <c r="EG41" s="14"/>
    </row>
    <row r="42" spans="2:137" x14ac:dyDescent="0.25">
      <c r="B42" s="14">
        <v>12</v>
      </c>
      <c r="C42" t="s">
        <v>151</v>
      </c>
      <c r="D42" s="3" t="s">
        <v>152</v>
      </c>
      <c r="E42" s="3" t="s">
        <v>111</v>
      </c>
      <c r="F42" s="27"/>
      <c r="G42" s="27"/>
      <c r="H42" s="27"/>
      <c r="I42" s="31">
        <v>32</v>
      </c>
      <c r="J42" s="31">
        <v>29</v>
      </c>
      <c r="K42" s="27">
        <v>15</v>
      </c>
      <c r="L42" s="27"/>
      <c r="M42" s="27">
        <v>23</v>
      </c>
      <c r="N42" s="27">
        <v>17</v>
      </c>
      <c r="O42" s="31">
        <v>27</v>
      </c>
      <c r="P42" s="27">
        <v>18</v>
      </c>
      <c r="Q42" s="27">
        <v>17</v>
      </c>
      <c r="R42" s="31">
        <v>26</v>
      </c>
      <c r="S42" s="31">
        <v>10</v>
      </c>
      <c r="T42" s="27">
        <v>24</v>
      </c>
      <c r="U42" s="27">
        <v>4</v>
      </c>
      <c r="V42" s="31">
        <v>26</v>
      </c>
      <c r="W42" s="27"/>
      <c r="X42" s="27"/>
      <c r="Y42" s="27"/>
      <c r="Z42" s="31">
        <v>21</v>
      </c>
      <c r="AA42" s="27"/>
      <c r="AB42" s="27"/>
      <c r="AC42" s="27"/>
      <c r="AD42" s="27">
        <v>13</v>
      </c>
      <c r="AE42" s="27"/>
      <c r="AF42" s="27">
        <v>19</v>
      </c>
      <c r="AG42" s="31">
        <v>26</v>
      </c>
      <c r="AH42" s="27"/>
      <c r="AI42" s="27">
        <v>19</v>
      </c>
      <c r="AJ42" s="27">
        <v>23</v>
      </c>
      <c r="AK42" s="27">
        <v>23</v>
      </c>
      <c r="AL42" s="27">
        <v>19</v>
      </c>
      <c r="AM42" s="27"/>
      <c r="AN42" s="31">
        <v>30</v>
      </c>
      <c r="AO42" s="31">
        <v>29</v>
      </c>
      <c r="AP42" s="31">
        <v>20</v>
      </c>
      <c r="AQ42" s="31">
        <v>21</v>
      </c>
      <c r="AR42" s="31">
        <v>18</v>
      </c>
      <c r="AS42" s="31">
        <v>28</v>
      </c>
      <c r="AT42" s="31">
        <v>27</v>
      </c>
      <c r="AU42" s="27">
        <v>17</v>
      </c>
      <c r="AV42" s="31">
        <v>22</v>
      </c>
      <c r="AW42" s="31">
        <v>26</v>
      </c>
      <c r="AX42" s="31">
        <v>19</v>
      </c>
      <c r="AY42" s="27"/>
      <c r="AZ42" s="31">
        <v>22</v>
      </c>
      <c r="BA42" s="31">
        <v>19</v>
      </c>
      <c r="BB42" s="27"/>
      <c r="BC42" s="31">
        <v>27</v>
      </c>
      <c r="BD42" s="27">
        <v>2</v>
      </c>
      <c r="BE42" s="27"/>
      <c r="BF42" s="31">
        <v>24</v>
      </c>
      <c r="BG42" s="27">
        <v>13</v>
      </c>
      <c r="BH42" s="27"/>
      <c r="BI42" s="27"/>
      <c r="BJ42" s="27">
        <v>15</v>
      </c>
      <c r="BK42" s="27"/>
      <c r="BL42" s="27"/>
      <c r="BM42" s="27"/>
      <c r="BN42" s="27"/>
      <c r="BO42" s="27"/>
      <c r="BP42" s="27"/>
      <c r="BQ42" s="27"/>
      <c r="BR42" s="31">
        <v>23</v>
      </c>
      <c r="BS42" s="27"/>
      <c r="BT42" s="27">
        <v>14</v>
      </c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33">
        <f>COUNTIF(F42:EB42,"&gt;-1")</f>
        <v>41</v>
      </c>
      <c r="ED42" s="33">
        <f>SUM(F42:EB42)</f>
        <v>847</v>
      </c>
      <c r="EE42" s="34">
        <v>23</v>
      </c>
      <c r="EF42" s="34" t="s">
        <v>12</v>
      </c>
      <c r="EG42" s="14"/>
    </row>
    <row r="43" spans="2:137" ht="15.75" customHeight="1" x14ac:dyDescent="0.25">
      <c r="B43" s="14">
        <v>13</v>
      </c>
      <c r="C43" t="s">
        <v>170</v>
      </c>
      <c r="D43" s="3" t="s">
        <v>153</v>
      </c>
      <c r="E43" s="3" t="s">
        <v>99</v>
      </c>
      <c r="F43" s="27"/>
      <c r="G43" s="27"/>
      <c r="H43" s="27"/>
      <c r="I43" s="27"/>
      <c r="J43" s="27"/>
      <c r="K43" s="27"/>
      <c r="L43" s="32">
        <v>47</v>
      </c>
      <c r="M43" s="27"/>
      <c r="N43" s="27"/>
      <c r="O43" s="27"/>
      <c r="P43" s="27"/>
      <c r="Q43" s="32">
        <v>30</v>
      </c>
      <c r="R43" s="27"/>
      <c r="S43" s="27"/>
      <c r="T43" s="27"/>
      <c r="U43" s="31">
        <v>30</v>
      </c>
      <c r="V43" s="27"/>
      <c r="W43" s="27">
        <v>0</v>
      </c>
      <c r="X43" s="31">
        <v>26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>
        <v>0</v>
      </c>
      <c r="AI43" s="27"/>
      <c r="AJ43" s="27"/>
      <c r="AK43" s="27">
        <v>3</v>
      </c>
      <c r="AL43" s="27"/>
      <c r="AM43" s="32">
        <v>34</v>
      </c>
      <c r="AN43" s="27"/>
      <c r="AO43" s="27"/>
      <c r="AP43" s="27"/>
      <c r="AQ43" s="27">
        <v>20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31">
        <v>31</v>
      </c>
      <c r="BJ43" s="31">
        <v>16</v>
      </c>
      <c r="BK43" s="27"/>
      <c r="BL43" s="32">
        <v>32</v>
      </c>
      <c r="BM43" s="27"/>
      <c r="BN43" s="27"/>
      <c r="BO43" s="27"/>
      <c r="BP43" s="27"/>
      <c r="BQ43" s="32">
        <v>21</v>
      </c>
      <c r="BR43" s="27"/>
      <c r="BS43" s="27"/>
      <c r="BT43" s="27"/>
      <c r="BU43" s="27"/>
      <c r="BV43" s="27"/>
      <c r="BW43" s="27"/>
      <c r="BX43" s="31">
        <v>21</v>
      </c>
      <c r="BY43" s="27"/>
      <c r="BZ43" s="27"/>
      <c r="CA43" s="27"/>
      <c r="CB43" s="27"/>
      <c r="CC43" s="27"/>
      <c r="CD43" s="27"/>
      <c r="CE43" s="27"/>
      <c r="CF43" s="32">
        <v>32</v>
      </c>
      <c r="CG43" s="27"/>
      <c r="CH43" s="27">
        <v>16</v>
      </c>
      <c r="CI43" s="27"/>
      <c r="CJ43" s="27">
        <v>3</v>
      </c>
      <c r="CK43" s="27"/>
      <c r="CL43" s="27"/>
      <c r="CM43" s="27"/>
      <c r="CN43" s="27">
        <v>0</v>
      </c>
      <c r="CO43" s="27">
        <v>23</v>
      </c>
      <c r="CP43" s="27"/>
      <c r="CQ43" s="27"/>
      <c r="CR43" s="27">
        <v>3</v>
      </c>
      <c r="CS43" s="27"/>
      <c r="CT43" s="32">
        <v>45</v>
      </c>
      <c r="CU43" s="32">
        <v>37</v>
      </c>
      <c r="CV43" s="32">
        <v>48</v>
      </c>
      <c r="CW43" s="27">
        <v>10</v>
      </c>
      <c r="CX43" s="27"/>
      <c r="CY43" s="27"/>
      <c r="CZ43" s="27">
        <v>0</v>
      </c>
      <c r="DA43" s="27"/>
      <c r="DB43" s="27"/>
      <c r="DC43" s="27"/>
      <c r="DD43" s="27"/>
      <c r="DE43" s="27"/>
      <c r="DF43" s="27"/>
      <c r="DG43" s="32">
        <v>28</v>
      </c>
      <c r="DH43" s="32">
        <v>34</v>
      </c>
      <c r="DI43" s="27"/>
      <c r="DJ43" s="31">
        <v>24</v>
      </c>
      <c r="DK43" s="27"/>
      <c r="DL43" s="27"/>
      <c r="DM43" s="31">
        <v>17</v>
      </c>
      <c r="DN43" s="31">
        <v>25</v>
      </c>
      <c r="DO43" s="31">
        <v>20</v>
      </c>
      <c r="DP43" s="27"/>
      <c r="DQ43" s="32">
        <v>32</v>
      </c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33">
        <f>COUNTIF(F43:EB43,"&gt;-1")</f>
        <v>32</v>
      </c>
      <c r="ED43" s="33">
        <f>SUM(F43:EB43)</f>
        <v>708</v>
      </c>
      <c r="EE43" s="34">
        <v>21</v>
      </c>
      <c r="EF43" s="34">
        <v>12</v>
      </c>
      <c r="EG43" s="14"/>
    </row>
    <row r="44" spans="2:137" ht="14.25" customHeight="1" x14ac:dyDescent="0.25">
      <c r="B44" s="14">
        <v>14</v>
      </c>
      <c r="C44" t="s">
        <v>129</v>
      </c>
      <c r="D44" s="3" t="s">
        <v>148</v>
      </c>
      <c r="E44" s="3" t="s">
        <v>99</v>
      </c>
      <c r="F44" s="27"/>
      <c r="G44" s="27"/>
      <c r="H44" s="27">
        <v>14</v>
      </c>
      <c r="I44" s="27"/>
      <c r="J44" s="31">
        <v>28</v>
      </c>
      <c r="K44" s="27">
        <v>9</v>
      </c>
      <c r="L44" s="27"/>
      <c r="M44" s="27">
        <v>22</v>
      </c>
      <c r="N44" s="27">
        <v>18</v>
      </c>
      <c r="O44" s="27"/>
      <c r="P44" s="27">
        <v>20</v>
      </c>
      <c r="Q44" s="27">
        <v>18</v>
      </c>
      <c r="R44" s="27"/>
      <c r="S44" s="27"/>
      <c r="T44" s="27"/>
      <c r="U44" s="27">
        <v>20</v>
      </c>
      <c r="V44" s="27"/>
      <c r="W44" s="27">
        <v>19</v>
      </c>
      <c r="X44" s="27">
        <v>19</v>
      </c>
      <c r="Y44" s="27"/>
      <c r="Z44" s="27"/>
      <c r="AA44" s="27">
        <v>18</v>
      </c>
      <c r="AB44" s="27"/>
      <c r="AC44" s="31">
        <v>28</v>
      </c>
      <c r="AD44" s="27"/>
      <c r="AE44" s="27"/>
      <c r="AF44" s="27"/>
      <c r="AG44" s="27"/>
      <c r="AH44" s="27"/>
      <c r="AI44" s="27">
        <v>20</v>
      </c>
      <c r="AJ44" s="27"/>
      <c r="AK44" s="27"/>
      <c r="AL44" s="27">
        <v>23</v>
      </c>
      <c r="AM44" s="27"/>
      <c r="AN44" s="27"/>
      <c r="AO44" s="27">
        <v>22</v>
      </c>
      <c r="AP44" s="27"/>
      <c r="AQ44" s="27"/>
      <c r="AR44" s="27"/>
      <c r="AS44" s="27"/>
      <c r="AT44" s="27"/>
      <c r="AU44" s="27">
        <v>17</v>
      </c>
      <c r="AV44" s="27"/>
      <c r="AW44" s="27"/>
      <c r="AX44" s="27"/>
      <c r="AY44" s="27">
        <v>15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31">
        <v>20</v>
      </c>
      <c r="BT44" s="27"/>
      <c r="BU44" s="27"/>
      <c r="BV44" s="27"/>
      <c r="BW44" s="27"/>
      <c r="BX44" s="27"/>
      <c r="BY44" s="31">
        <v>19</v>
      </c>
      <c r="BZ44" s="27"/>
      <c r="CA44" s="27"/>
      <c r="CB44" s="32">
        <v>29</v>
      </c>
      <c r="CC44" s="27"/>
      <c r="CD44" s="27"/>
      <c r="CE44" s="32">
        <v>25</v>
      </c>
      <c r="CF44" s="27"/>
      <c r="CG44" s="27"/>
      <c r="CH44" s="27"/>
      <c r="CI44" s="27"/>
      <c r="CJ44" s="27"/>
      <c r="CK44" s="31">
        <v>25</v>
      </c>
      <c r="CL44" s="27"/>
      <c r="CM44" s="27"/>
      <c r="CN44" s="31">
        <v>23</v>
      </c>
      <c r="CO44" s="27"/>
      <c r="CP44" s="27"/>
      <c r="CQ44" s="27">
        <v>18</v>
      </c>
      <c r="CR44" s="27"/>
      <c r="CS44" s="27"/>
      <c r="CT44" s="27">
        <v>14</v>
      </c>
      <c r="CU44" s="27"/>
      <c r="CV44" s="27"/>
      <c r="CW44" s="31">
        <v>20</v>
      </c>
      <c r="CX44" s="27"/>
      <c r="CY44" s="27"/>
      <c r="CZ44" s="32">
        <v>29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33">
        <f>COUNTIF(F44:EB44,"&gt;-1")</f>
        <v>27</v>
      </c>
      <c r="ED44" s="33">
        <f>SUM(F44:EB44)</f>
        <v>552</v>
      </c>
      <c r="EE44" s="34">
        <v>10</v>
      </c>
      <c r="EF44" s="34">
        <v>3</v>
      </c>
      <c r="EG44" s="14"/>
    </row>
    <row r="45" spans="2:137" ht="29.25" customHeight="1" x14ac:dyDescent="0.25">
      <c r="B45" s="14">
        <v>15</v>
      </c>
      <c r="C45" s="61" t="s">
        <v>855</v>
      </c>
      <c r="D45" s="3" t="s">
        <v>124</v>
      </c>
      <c r="E45" s="3" t="s">
        <v>111</v>
      </c>
      <c r="F45" s="27">
        <v>13</v>
      </c>
      <c r="G45" s="27">
        <v>21</v>
      </c>
      <c r="H45" s="27">
        <v>21</v>
      </c>
      <c r="I45" s="31">
        <v>28</v>
      </c>
      <c r="J45" s="27">
        <v>17</v>
      </c>
      <c r="K45" s="31">
        <v>24</v>
      </c>
      <c r="L45" s="27">
        <v>22</v>
      </c>
      <c r="M45" s="27">
        <v>26</v>
      </c>
      <c r="N45" s="27">
        <v>19</v>
      </c>
      <c r="O45" s="27">
        <v>12</v>
      </c>
      <c r="P45" s="31">
        <v>26</v>
      </c>
      <c r="Q45" s="27">
        <v>12</v>
      </c>
      <c r="R45" s="27">
        <v>16</v>
      </c>
      <c r="S45" s="27"/>
      <c r="T45" s="27"/>
      <c r="U45" s="27"/>
      <c r="V45" s="27">
        <v>14</v>
      </c>
      <c r="W45" s="27">
        <v>10</v>
      </c>
      <c r="X45" s="27"/>
      <c r="Y45" s="27"/>
      <c r="Z45" s="27">
        <v>18</v>
      </c>
      <c r="AA45" s="27"/>
      <c r="AB45" s="27"/>
      <c r="AC45" s="27"/>
      <c r="AD45" s="31">
        <v>22</v>
      </c>
      <c r="AE45" s="27"/>
      <c r="AF45" s="27"/>
      <c r="AG45" s="27"/>
      <c r="AH45" s="27"/>
      <c r="AI45" s="27"/>
      <c r="AJ45" s="31">
        <v>28</v>
      </c>
      <c r="AK45" s="27"/>
      <c r="AL45" s="31">
        <v>23</v>
      </c>
      <c r="AM45" s="27"/>
      <c r="AN45" s="27"/>
      <c r="AO45" s="27"/>
      <c r="AP45" s="27"/>
      <c r="AQ45" s="27">
        <v>18</v>
      </c>
      <c r="AR45" s="27"/>
      <c r="AS45" s="27"/>
      <c r="AT45" s="27"/>
      <c r="AU45" s="27"/>
      <c r="AV45" s="27"/>
      <c r="AW45" s="27"/>
      <c r="AX45" s="27"/>
      <c r="AY45" s="27">
        <v>12</v>
      </c>
      <c r="AZ45" s="27">
        <v>14</v>
      </c>
      <c r="BA45" s="27"/>
      <c r="BB45" s="31">
        <v>18</v>
      </c>
      <c r="BC45" s="27"/>
      <c r="BD45" s="27"/>
      <c r="BE45" s="31">
        <v>20</v>
      </c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31">
        <v>21</v>
      </c>
      <c r="CA45" s="27"/>
      <c r="CB45" s="27"/>
      <c r="CC45" s="27"/>
      <c r="CD45" s="27"/>
      <c r="CE45" s="27"/>
      <c r="CF45" s="27"/>
      <c r="CG45" s="27"/>
      <c r="CH45" s="27">
        <v>18</v>
      </c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31">
        <v>18</v>
      </c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33">
        <f>COUNTIF(F45:EB45,"&gt;-1")</f>
        <v>27</v>
      </c>
      <c r="ED45" s="33">
        <f>SUM(F45:EB45)</f>
        <v>511</v>
      </c>
      <c r="EE45" s="34">
        <v>10</v>
      </c>
      <c r="EF45" s="34" t="s">
        <v>12</v>
      </c>
      <c r="EG45" s="14"/>
    </row>
    <row r="46" spans="2:137" x14ac:dyDescent="0.25">
      <c r="B46" s="14">
        <v>16</v>
      </c>
      <c r="C46" t="s">
        <v>898</v>
      </c>
      <c r="D46" s="3" t="s">
        <v>899</v>
      </c>
      <c r="E46" s="3" t="s">
        <v>99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31">
        <v>23</v>
      </c>
      <c r="CK46" s="27">
        <v>21</v>
      </c>
      <c r="CL46" s="31">
        <v>18</v>
      </c>
      <c r="CM46" s="31">
        <v>24</v>
      </c>
      <c r="CN46" s="27">
        <v>21</v>
      </c>
      <c r="CO46" s="27">
        <v>19</v>
      </c>
      <c r="CP46" s="27">
        <v>23</v>
      </c>
      <c r="CQ46" s="27">
        <v>19</v>
      </c>
      <c r="CR46" s="31">
        <v>26</v>
      </c>
      <c r="CS46" s="31">
        <v>23</v>
      </c>
      <c r="CT46" s="27">
        <v>14</v>
      </c>
      <c r="CU46" s="27">
        <v>19</v>
      </c>
      <c r="CV46" s="27">
        <v>22</v>
      </c>
      <c r="CW46" s="27">
        <v>19</v>
      </c>
      <c r="CX46" s="27">
        <v>21</v>
      </c>
      <c r="CY46" s="31">
        <v>28</v>
      </c>
      <c r="CZ46" s="27"/>
      <c r="DA46" s="27"/>
      <c r="DB46" s="27"/>
      <c r="DC46" s="27">
        <v>13</v>
      </c>
      <c r="DD46" s="27"/>
      <c r="DE46" s="27"/>
      <c r="DF46" s="27"/>
      <c r="DG46" s="27"/>
      <c r="DH46" s="27"/>
      <c r="DI46" s="27">
        <v>14</v>
      </c>
      <c r="DJ46" s="27"/>
      <c r="DK46" s="31">
        <v>23</v>
      </c>
      <c r="DL46" s="27"/>
      <c r="DM46" s="27"/>
      <c r="DN46" s="27"/>
      <c r="DO46" s="27"/>
      <c r="DP46" s="27"/>
      <c r="DQ46" s="31">
        <v>23</v>
      </c>
      <c r="DR46" s="27"/>
      <c r="DS46" s="27"/>
      <c r="DT46" s="27"/>
      <c r="DU46" s="27">
        <v>16</v>
      </c>
      <c r="DV46" s="27"/>
      <c r="DW46" s="27"/>
      <c r="DX46" s="27"/>
      <c r="DY46" s="27"/>
      <c r="DZ46" s="27"/>
      <c r="EA46" s="27"/>
      <c r="EB46" s="27"/>
      <c r="EC46" s="33">
        <f>COUNTIF(F46:EB46,"&gt;-1")</f>
        <v>21</v>
      </c>
      <c r="ED46" s="33">
        <f>SUM(F46:EB46)</f>
        <v>429</v>
      </c>
      <c r="EE46" s="34">
        <v>8</v>
      </c>
      <c r="EF46" s="34"/>
      <c r="EG46" s="14"/>
    </row>
    <row r="47" spans="2:137" x14ac:dyDescent="0.25">
      <c r="B47" s="14">
        <v>17</v>
      </c>
      <c r="C47" t="s">
        <v>121</v>
      </c>
      <c r="D47" s="3" t="s">
        <v>122</v>
      </c>
      <c r="E47" s="3" t="s">
        <v>123</v>
      </c>
      <c r="F47" s="27">
        <v>15</v>
      </c>
      <c r="G47" s="27">
        <v>27</v>
      </c>
      <c r="H47" s="27">
        <v>22</v>
      </c>
      <c r="I47" s="31">
        <v>31</v>
      </c>
      <c r="J47" s="27">
        <v>17</v>
      </c>
      <c r="K47" s="27"/>
      <c r="L47" s="31">
        <v>36</v>
      </c>
      <c r="M47" s="27">
        <v>18</v>
      </c>
      <c r="N47" s="27"/>
      <c r="O47" s="27"/>
      <c r="P47" s="27">
        <v>22</v>
      </c>
      <c r="Q47" s="27">
        <v>20</v>
      </c>
      <c r="R47" s="27"/>
      <c r="S47" s="27">
        <v>8</v>
      </c>
      <c r="T47" s="27"/>
      <c r="U47" s="27">
        <v>20</v>
      </c>
      <c r="V47" s="27">
        <v>21</v>
      </c>
      <c r="W47" s="27"/>
      <c r="X47" s="31">
        <v>20</v>
      </c>
      <c r="Y47" s="31">
        <v>35</v>
      </c>
      <c r="Z47" s="27">
        <v>20</v>
      </c>
      <c r="AA47" s="27"/>
      <c r="AB47" s="27"/>
      <c r="AC47" s="27"/>
      <c r="AD47" s="27">
        <v>14</v>
      </c>
      <c r="AE47" s="27"/>
      <c r="AF47" s="27">
        <v>17</v>
      </c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33">
        <f>COUNTIF(F47:EB47,"&gt;-1")</f>
        <v>17</v>
      </c>
      <c r="ED47" s="33">
        <f>SUM(F47:EB47)</f>
        <v>363</v>
      </c>
      <c r="EE47" s="34">
        <v>4</v>
      </c>
      <c r="EF47" s="34" t="s">
        <v>12</v>
      </c>
      <c r="EG47" s="14"/>
    </row>
    <row r="48" spans="2:137" x14ac:dyDescent="0.25">
      <c r="B48" s="14">
        <v>18</v>
      </c>
      <c r="C48" t="s">
        <v>159</v>
      </c>
      <c r="D48" s="3" t="s">
        <v>160</v>
      </c>
      <c r="E48" s="3" t="s">
        <v>161</v>
      </c>
      <c r="F48" s="27"/>
      <c r="G48" s="27"/>
      <c r="H48" s="27"/>
      <c r="I48" s="27"/>
      <c r="J48" s="27"/>
      <c r="K48" s="27"/>
      <c r="L48" s="27"/>
      <c r="M48" s="27"/>
      <c r="N48" s="31">
        <v>25</v>
      </c>
      <c r="O48" s="27"/>
      <c r="P48" s="27"/>
      <c r="Q48" s="32">
        <v>30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31">
        <v>22</v>
      </c>
      <c r="AS48" s="27"/>
      <c r="AT48" s="27"/>
      <c r="AU48" s="31">
        <v>27</v>
      </c>
      <c r="AV48" s="31">
        <v>25</v>
      </c>
      <c r="AW48" s="27"/>
      <c r="AX48" s="31">
        <v>22</v>
      </c>
      <c r="AY48" s="31">
        <v>29</v>
      </c>
      <c r="AZ48" s="27"/>
      <c r="BA48" s="31">
        <v>23</v>
      </c>
      <c r="BB48" s="27"/>
      <c r="BC48" s="27"/>
      <c r="BD48" s="27"/>
      <c r="BE48" s="27"/>
      <c r="BF48" s="27"/>
      <c r="BG48" s="31">
        <v>24</v>
      </c>
      <c r="BH48" s="32">
        <v>28</v>
      </c>
      <c r="BI48" s="27"/>
      <c r="BJ48" s="32">
        <v>26</v>
      </c>
      <c r="BK48" s="27"/>
      <c r="BL48" s="27"/>
      <c r="BM48" s="27">
        <v>13</v>
      </c>
      <c r="BN48" s="27"/>
      <c r="BO48" s="27"/>
      <c r="BP48" s="27"/>
      <c r="BQ48" s="31">
        <v>16</v>
      </c>
      <c r="BR48" s="27"/>
      <c r="BS48" s="31">
        <v>24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>
        <v>18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33">
        <f>COUNTIF(F48:EB48,"&gt;-1")</f>
        <v>15</v>
      </c>
      <c r="ED48" s="33">
        <f>SUM(F48:EB48)</f>
        <v>352</v>
      </c>
      <c r="EE48" s="34">
        <v>12</v>
      </c>
      <c r="EF48" s="34">
        <v>3</v>
      </c>
      <c r="EG48" s="14"/>
    </row>
    <row r="49" spans="2:137" x14ac:dyDescent="0.25">
      <c r="B49" s="14">
        <v>19</v>
      </c>
      <c r="C49" t="s">
        <v>104</v>
      </c>
      <c r="D49" s="3" t="s">
        <v>105</v>
      </c>
      <c r="E49" s="3" t="s">
        <v>99</v>
      </c>
      <c r="F49" s="32">
        <v>25</v>
      </c>
      <c r="G49" s="27">
        <v>26</v>
      </c>
      <c r="H49" s="31">
        <v>26</v>
      </c>
      <c r="I49" s="27">
        <v>28</v>
      </c>
      <c r="J49" s="31">
        <v>28</v>
      </c>
      <c r="K49" s="31">
        <v>20</v>
      </c>
      <c r="L49" s="27"/>
      <c r="M49" s="27">
        <v>19</v>
      </c>
      <c r="N49" s="31">
        <v>22</v>
      </c>
      <c r="O49" s="27"/>
      <c r="P49" s="31">
        <v>29</v>
      </c>
      <c r="Q49" s="27"/>
      <c r="R49" s="27">
        <v>15</v>
      </c>
      <c r="S49" s="27"/>
      <c r="T49" s="27">
        <v>20</v>
      </c>
      <c r="U49" s="27">
        <v>19</v>
      </c>
      <c r="V49" s="27">
        <v>22</v>
      </c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33">
        <f>COUNTIF(F49:EB49,"&gt;-1")</f>
        <v>13</v>
      </c>
      <c r="ED49" s="33">
        <f>SUM(F49:EB49)</f>
        <v>299</v>
      </c>
      <c r="EE49" s="34">
        <v>6</v>
      </c>
      <c r="EF49" s="34">
        <v>1</v>
      </c>
      <c r="EG49" s="14"/>
    </row>
    <row r="50" spans="2:137" x14ac:dyDescent="0.25">
      <c r="B50" s="14">
        <v>20</v>
      </c>
      <c r="C50" t="s">
        <v>115</v>
      </c>
      <c r="D50" s="3" t="s">
        <v>120</v>
      </c>
      <c r="E50" s="3" t="s">
        <v>99</v>
      </c>
      <c r="F50" s="27">
        <v>17</v>
      </c>
      <c r="G50" s="27">
        <v>25</v>
      </c>
      <c r="H50" s="27">
        <v>13</v>
      </c>
      <c r="I50" s="27">
        <v>16</v>
      </c>
      <c r="J50" s="27">
        <v>17</v>
      </c>
      <c r="K50" s="27">
        <v>10</v>
      </c>
      <c r="L50" s="27"/>
      <c r="M50" s="27">
        <v>21</v>
      </c>
      <c r="N50" s="27">
        <v>15</v>
      </c>
      <c r="O50" s="27"/>
      <c r="P50" s="27">
        <v>22</v>
      </c>
      <c r="Q50" s="27">
        <v>14</v>
      </c>
      <c r="R50" s="27"/>
      <c r="S50" s="27"/>
      <c r="T50" s="27">
        <v>19</v>
      </c>
      <c r="U50" s="27"/>
      <c r="V50" s="27"/>
      <c r="W50" s="27">
        <v>12</v>
      </c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>
        <v>18</v>
      </c>
      <c r="AK50" s="27"/>
      <c r="AL50" s="27"/>
      <c r="AM50" s="27"/>
      <c r="AN50" s="27"/>
      <c r="AO50" s="27"/>
      <c r="AP50" s="27"/>
      <c r="AQ50" s="27"/>
      <c r="AR50" s="27"/>
      <c r="AS50" s="27"/>
      <c r="AT50" s="31">
        <v>5</v>
      </c>
      <c r="AU50" s="27">
        <v>10</v>
      </c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31">
        <v>16</v>
      </c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>
        <v>12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33">
        <f>COUNTIF(F50:EB50,"&gt;-1")</f>
        <v>17</v>
      </c>
      <c r="ED50" s="33">
        <f>SUM(F50:EB50)</f>
        <v>262</v>
      </c>
      <c r="EE50" s="34">
        <v>2</v>
      </c>
      <c r="EF50" s="34"/>
      <c r="EG50" s="14"/>
    </row>
    <row r="51" spans="2:137" x14ac:dyDescent="0.25">
      <c r="B51" s="14">
        <v>21</v>
      </c>
      <c r="C51" t="s">
        <v>162</v>
      </c>
      <c r="D51" s="3" t="s">
        <v>163</v>
      </c>
      <c r="E51" s="3" t="s">
        <v>99</v>
      </c>
      <c r="F51" s="27"/>
      <c r="G51" s="27"/>
      <c r="H51" s="27"/>
      <c r="I51" s="27"/>
      <c r="J51" s="27"/>
      <c r="K51" s="27"/>
      <c r="L51" s="27"/>
      <c r="M51" s="27"/>
      <c r="N51" s="27">
        <v>17</v>
      </c>
      <c r="O51" s="27"/>
      <c r="P51" s="27"/>
      <c r="Q51" s="31">
        <v>29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>
        <v>24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32">
        <v>33</v>
      </c>
      <c r="AV51" s="27"/>
      <c r="AW51" s="27"/>
      <c r="AX51" s="27"/>
      <c r="AY51" s="27"/>
      <c r="AZ51" s="27"/>
      <c r="BA51" s="27"/>
      <c r="BB51" s="27"/>
      <c r="BC51" s="27"/>
      <c r="BD51" s="31">
        <v>22</v>
      </c>
      <c r="BE51" s="27"/>
      <c r="BF51" s="27"/>
      <c r="BG51" s="27">
        <v>17</v>
      </c>
      <c r="BH51" s="27"/>
      <c r="BI51" s="27"/>
      <c r="BJ51" s="31">
        <v>16</v>
      </c>
      <c r="BK51" s="27"/>
      <c r="BL51" s="27"/>
      <c r="BM51" s="27"/>
      <c r="BN51" s="27"/>
      <c r="BO51" s="27"/>
      <c r="BP51" s="27"/>
      <c r="BQ51" s="27"/>
      <c r="BR51" s="27"/>
      <c r="BS51" s="27">
        <v>13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31">
        <v>24</v>
      </c>
      <c r="CF51" s="27"/>
      <c r="CG51" s="27"/>
      <c r="CH51" s="27"/>
      <c r="CI51" s="27"/>
      <c r="CJ51" s="27"/>
      <c r="CK51" s="27">
        <v>16</v>
      </c>
      <c r="CL51" s="27"/>
      <c r="CM51" s="27"/>
      <c r="CN51" s="27"/>
      <c r="CO51" s="27"/>
      <c r="CP51" s="27"/>
      <c r="CQ51" s="27">
        <v>12</v>
      </c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33">
        <f>COUNTIF(F51:EB51,"&gt;-1")</f>
        <v>11</v>
      </c>
      <c r="ED51" s="33">
        <f>SUM(F51:EB51)</f>
        <v>223</v>
      </c>
      <c r="EE51" s="34">
        <v>5</v>
      </c>
      <c r="EF51" s="34">
        <v>1</v>
      </c>
      <c r="EG51" s="14"/>
    </row>
    <row r="52" spans="2:137" x14ac:dyDescent="0.25">
      <c r="B52" s="14">
        <v>22</v>
      </c>
      <c r="C52" t="s">
        <v>867</v>
      </c>
      <c r="D52" s="3" t="s">
        <v>129</v>
      </c>
      <c r="E52" s="3" t="s">
        <v>129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31">
        <v>20</v>
      </c>
      <c r="CG52" s="27"/>
      <c r="CH52" s="27">
        <v>19</v>
      </c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31">
        <v>30</v>
      </c>
      <c r="CX52" s="27"/>
      <c r="CY52" s="27"/>
      <c r="CZ52" s="31">
        <v>28</v>
      </c>
      <c r="DA52" s="27"/>
      <c r="DB52" s="27"/>
      <c r="DC52" s="27"/>
      <c r="DD52" s="27"/>
      <c r="DE52" s="27"/>
      <c r="DF52" s="27"/>
      <c r="DG52" s="27"/>
      <c r="DH52" s="27"/>
      <c r="DI52" s="31">
        <v>16</v>
      </c>
      <c r="DJ52" s="27"/>
      <c r="DK52" s="27"/>
      <c r="DL52" s="31">
        <v>21</v>
      </c>
      <c r="DM52" s="27"/>
      <c r="DN52" s="27"/>
      <c r="DO52" s="31">
        <v>24</v>
      </c>
      <c r="DP52" s="27"/>
      <c r="DQ52" s="27"/>
      <c r="DR52" s="27"/>
      <c r="DS52" s="27"/>
      <c r="DT52" s="27"/>
      <c r="DU52" s="32">
        <v>26</v>
      </c>
      <c r="DV52" s="27"/>
      <c r="DW52" s="27"/>
      <c r="DX52" s="27"/>
      <c r="DY52" s="27"/>
      <c r="DZ52" s="27"/>
      <c r="EA52" s="32">
        <v>32</v>
      </c>
      <c r="EB52" s="27"/>
      <c r="EC52" s="33">
        <f>COUNTIF(F52:EB52,"&gt;-1")</f>
        <v>9</v>
      </c>
      <c r="ED52" s="33">
        <f>SUM(F52:EB52)</f>
        <v>216</v>
      </c>
      <c r="EE52" s="34">
        <v>8</v>
      </c>
      <c r="EF52" s="34">
        <v>2</v>
      </c>
      <c r="EG52" s="14"/>
    </row>
    <row r="53" spans="2:137" x14ac:dyDescent="0.25">
      <c r="B53" s="14">
        <v>23</v>
      </c>
      <c r="C53" t="s">
        <v>950</v>
      </c>
      <c r="D53" s="3" t="s">
        <v>951</v>
      </c>
      <c r="E53" s="3" t="s">
        <v>952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>
        <v>17</v>
      </c>
      <c r="CP53" s="32">
        <v>39</v>
      </c>
      <c r="CQ53" s="27">
        <v>23</v>
      </c>
      <c r="CR53" s="27">
        <v>4</v>
      </c>
      <c r="CS53" s="27">
        <v>4</v>
      </c>
      <c r="CT53" s="27"/>
      <c r="CU53" s="27">
        <v>22</v>
      </c>
      <c r="CV53" s="27">
        <v>26</v>
      </c>
      <c r="CW53" s="27"/>
      <c r="CX53" s="31">
        <v>22</v>
      </c>
      <c r="CY53" s="27">
        <v>20</v>
      </c>
      <c r="CZ53" s="27">
        <v>17</v>
      </c>
      <c r="DA53" s="27"/>
      <c r="DB53" s="27">
        <v>6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33">
        <f>COUNTIF(F53:EB53,"&gt;-1")</f>
        <v>11</v>
      </c>
      <c r="ED53" s="33">
        <f>SUM(F53:EB53)</f>
        <v>200</v>
      </c>
      <c r="EE53" s="34">
        <v>2</v>
      </c>
      <c r="EF53" s="34">
        <v>1</v>
      </c>
      <c r="EG53" s="14"/>
    </row>
    <row r="54" spans="2:137" x14ac:dyDescent="0.25">
      <c r="B54" s="14">
        <v>24</v>
      </c>
      <c r="C54" t="s">
        <v>164</v>
      </c>
      <c r="D54" s="3" t="s">
        <v>165</v>
      </c>
      <c r="E54" s="3" t="s">
        <v>99</v>
      </c>
      <c r="F54" s="27"/>
      <c r="G54" s="27"/>
      <c r="H54" s="27"/>
      <c r="I54" s="27"/>
      <c r="J54" s="27"/>
      <c r="K54" s="27"/>
      <c r="L54" s="27"/>
      <c r="M54" s="27"/>
      <c r="N54" s="27">
        <v>0</v>
      </c>
      <c r="O54" s="27"/>
      <c r="P54" s="27"/>
      <c r="Q54" s="27"/>
      <c r="R54" s="27"/>
      <c r="S54" s="31">
        <v>11</v>
      </c>
      <c r="T54" s="31">
        <v>25</v>
      </c>
      <c r="U54" s="27"/>
      <c r="V54" s="27"/>
      <c r="W54" s="27"/>
      <c r="X54" s="27"/>
      <c r="Y54" s="27"/>
      <c r="Z54" s="31">
        <v>25</v>
      </c>
      <c r="AA54" s="27"/>
      <c r="AB54" s="27"/>
      <c r="AC54" s="27"/>
      <c r="AD54" s="27">
        <v>15</v>
      </c>
      <c r="AE54" s="27">
        <v>34</v>
      </c>
      <c r="AF54" s="27"/>
      <c r="AG54" s="27"/>
      <c r="AH54" s="27"/>
      <c r="AI54" s="27"/>
      <c r="AJ54" s="27"/>
      <c r="AK54" s="27"/>
      <c r="AL54" s="27">
        <v>16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32">
        <v>34</v>
      </c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33">
        <f>COUNTIF(F54:EB54,"&gt;-1")</f>
        <v>8</v>
      </c>
      <c r="ED54" s="33">
        <f>SUM(F54:EB54)</f>
        <v>160</v>
      </c>
      <c r="EE54" s="34">
        <v>4</v>
      </c>
      <c r="EF54" s="34">
        <v>1</v>
      </c>
      <c r="EG54" s="14"/>
    </row>
    <row r="55" spans="2:137" x14ac:dyDescent="0.25">
      <c r="B55" s="14">
        <v>25</v>
      </c>
      <c r="C55" t="s">
        <v>852</v>
      </c>
      <c r="D55" s="3" t="s">
        <v>853</v>
      </c>
      <c r="E55" s="3" t="s">
        <v>854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>
        <v>14</v>
      </c>
      <c r="CE55" s="27"/>
      <c r="CF55" s="27"/>
      <c r="CG55" s="27"/>
      <c r="CH55" s="27">
        <v>10</v>
      </c>
      <c r="CI55" s="27"/>
      <c r="CJ55" s="27"/>
      <c r="CK55" s="27"/>
      <c r="CL55" s="31">
        <v>14</v>
      </c>
      <c r="CM55" s="27"/>
      <c r="CN55" s="27">
        <v>13</v>
      </c>
      <c r="CO55" s="27"/>
      <c r="CP55" s="27"/>
      <c r="CQ55" s="27"/>
      <c r="CR55" s="27">
        <v>10</v>
      </c>
      <c r="CS55" s="27"/>
      <c r="CT55" s="27">
        <v>12</v>
      </c>
      <c r="CU55" s="27"/>
      <c r="CV55" s="27">
        <v>18</v>
      </c>
      <c r="CW55" s="27"/>
      <c r="CX55" s="27"/>
      <c r="CY55" s="27"/>
      <c r="CZ55" s="27"/>
      <c r="DA55" s="27"/>
      <c r="DB55" s="27">
        <v>15</v>
      </c>
      <c r="DC55" s="27"/>
      <c r="DD55" s="27"/>
      <c r="DE55" s="27"/>
      <c r="DF55" s="27"/>
      <c r="DG55" s="27"/>
      <c r="DH55" s="27"/>
      <c r="DI55" s="27"/>
      <c r="DJ55" s="27">
        <v>11</v>
      </c>
      <c r="DK55" s="27"/>
      <c r="DL55" s="27">
        <v>13</v>
      </c>
      <c r="DM55" s="27"/>
      <c r="DN55" s="27"/>
      <c r="DO55" s="27"/>
      <c r="DP55" s="27">
        <v>7</v>
      </c>
      <c r="DQ55" s="27"/>
      <c r="DR55" s="27">
        <v>8</v>
      </c>
      <c r="DS55" s="27"/>
      <c r="DT55" s="27"/>
      <c r="DU55" s="27">
        <v>10</v>
      </c>
      <c r="DV55" s="27"/>
      <c r="DW55" s="27"/>
      <c r="DX55" s="27"/>
      <c r="DY55" s="27"/>
      <c r="DZ55" s="27"/>
      <c r="EA55" s="27"/>
      <c r="EB55" s="27"/>
      <c r="EC55" s="33">
        <f>COUNTIF(F55:EB55,"&gt;-1")</f>
        <v>13</v>
      </c>
      <c r="ED55" s="33">
        <f>SUM(F55:EB55)</f>
        <v>155</v>
      </c>
      <c r="EE55" s="34">
        <v>1</v>
      </c>
      <c r="EF55" s="34"/>
      <c r="EG55" s="14"/>
    </row>
    <row r="56" spans="2:137" x14ac:dyDescent="0.25">
      <c r="B56" s="14">
        <v>26</v>
      </c>
      <c r="C56" t="s">
        <v>495</v>
      </c>
      <c r="D56" s="3" t="s">
        <v>494</v>
      </c>
      <c r="E56" s="3" t="s">
        <v>419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>
        <v>8</v>
      </c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>
        <v>6</v>
      </c>
      <c r="AZ56" s="27"/>
      <c r="BA56" s="27"/>
      <c r="BB56" s="27"/>
      <c r="BC56" s="27"/>
      <c r="BD56" s="27">
        <v>6</v>
      </c>
      <c r="BE56" s="27"/>
      <c r="BF56" s="27">
        <v>2</v>
      </c>
      <c r="BG56" s="27"/>
      <c r="BH56" s="27"/>
      <c r="BI56" s="27"/>
      <c r="BJ56" s="27"/>
      <c r="BK56" s="27"/>
      <c r="BL56" s="27">
        <v>8</v>
      </c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>
        <v>13</v>
      </c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>
        <v>12</v>
      </c>
      <c r="CQ56" s="27">
        <v>3</v>
      </c>
      <c r="CR56" s="27">
        <v>4</v>
      </c>
      <c r="CS56" s="27"/>
      <c r="CT56" s="27"/>
      <c r="CU56" s="27"/>
      <c r="CV56" s="27">
        <v>4</v>
      </c>
      <c r="CW56" s="27"/>
      <c r="CX56" s="27">
        <v>12</v>
      </c>
      <c r="CY56" s="27"/>
      <c r="CZ56" s="27"/>
      <c r="DA56" s="27"/>
      <c r="DB56" s="27"/>
      <c r="DC56" s="27">
        <v>6</v>
      </c>
      <c r="DD56" s="27">
        <v>15</v>
      </c>
      <c r="DE56" s="27"/>
      <c r="DF56" s="31">
        <v>18</v>
      </c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31">
        <v>8</v>
      </c>
      <c r="DU56" s="27"/>
      <c r="DV56" s="27"/>
      <c r="DW56" s="27">
        <v>2</v>
      </c>
      <c r="DX56" s="31">
        <v>12</v>
      </c>
      <c r="DY56" s="27">
        <v>4</v>
      </c>
      <c r="DZ56" s="31">
        <v>8</v>
      </c>
      <c r="EA56" s="27"/>
      <c r="EB56" s="31">
        <v>6</v>
      </c>
      <c r="EC56" s="33">
        <f>COUNTIF(F56:EB56,"&gt;-1")</f>
        <v>20</v>
      </c>
      <c r="ED56" s="33">
        <f>SUM(F56:EB56)</f>
        <v>157</v>
      </c>
      <c r="EE56" s="34">
        <v>5</v>
      </c>
      <c r="EF56" s="34" t="s">
        <v>12</v>
      </c>
      <c r="EG56" s="14"/>
    </row>
    <row r="57" spans="2:137" x14ac:dyDescent="0.25">
      <c r="B57" s="14">
        <v>27</v>
      </c>
      <c r="C57" t="s">
        <v>155</v>
      </c>
      <c r="D57" s="3" t="s">
        <v>157</v>
      </c>
      <c r="E57" s="3" t="s">
        <v>156</v>
      </c>
      <c r="F57" s="27"/>
      <c r="G57" s="27"/>
      <c r="H57" s="27"/>
      <c r="I57" s="27"/>
      <c r="J57" s="27"/>
      <c r="K57" s="27"/>
      <c r="L57" s="27"/>
      <c r="M57" s="32">
        <v>35</v>
      </c>
      <c r="N57" s="31">
        <v>22</v>
      </c>
      <c r="O57" s="27"/>
      <c r="P57" s="27"/>
      <c r="Q57" s="27">
        <v>19</v>
      </c>
      <c r="R57" s="27"/>
      <c r="S57" s="27"/>
      <c r="T57" s="31">
        <v>25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65">
        <v>28</v>
      </c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33">
        <f>COUNTIF(F57:EB57,"&gt;-1")</f>
        <v>5</v>
      </c>
      <c r="ED57" s="33">
        <f>SUM(F57:EB57)</f>
        <v>129</v>
      </c>
      <c r="EE57" s="34">
        <v>4</v>
      </c>
      <c r="EF57" s="34">
        <v>2</v>
      </c>
      <c r="EG57" s="14"/>
    </row>
    <row r="58" spans="2:137" x14ac:dyDescent="0.25">
      <c r="B58" s="14">
        <v>28</v>
      </c>
      <c r="C58" t="s">
        <v>108</v>
      </c>
      <c r="D58" s="3" t="s">
        <v>107</v>
      </c>
      <c r="E58" s="3" t="s">
        <v>106</v>
      </c>
      <c r="F58" s="31">
        <v>21</v>
      </c>
      <c r="G58" s="27">
        <v>21</v>
      </c>
      <c r="H58" s="27"/>
      <c r="I58" s="27"/>
      <c r="J58" s="27"/>
      <c r="K58" s="27"/>
      <c r="L58" s="27"/>
      <c r="M58" s="27">
        <v>20</v>
      </c>
      <c r="N58" s="27"/>
      <c r="O58" s="27"/>
      <c r="P58" s="27"/>
      <c r="Q58" s="27"/>
      <c r="R58" s="27"/>
      <c r="S58" s="27"/>
      <c r="T58" s="27"/>
      <c r="U58" s="27"/>
      <c r="V58" s="27"/>
      <c r="W58" s="27">
        <v>16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>
        <v>6</v>
      </c>
      <c r="DO58" s="27"/>
      <c r="DP58" s="27"/>
      <c r="DQ58" s="27">
        <v>10</v>
      </c>
      <c r="DR58" s="27"/>
      <c r="DS58" s="27"/>
      <c r="DT58" s="27">
        <v>4</v>
      </c>
      <c r="DU58" s="27"/>
      <c r="DV58" s="27"/>
      <c r="DW58" s="27"/>
      <c r="DX58" s="27"/>
      <c r="DY58" s="27"/>
      <c r="DZ58" s="27"/>
      <c r="EA58" s="27"/>
      <c r="EB58" s="27"/>
      <c r="EC58" s="33">
        <f>COUNTIF(F58:EB58,"&gt;-1")</f>
        <v>7</v>
      </c>
      <c r="ED58" s="33">
        <f>SUM(F58:EB58)</f>
        <v>98</v>
      </c>
      <c r="EE58" s="34">
        <v>1</v>
      </c>
      <c r="EF58" s="34"/>
      <c r="EG58" s="14"/>
    </row>
    <row r="59" spans="2:137" x14ac:dyDescent="0.25">
      <c r="B59" s="14">
        <v>29</v>
      </c>
      <c r="C59" t="s">
        <v>1044</v>
      </c>
      <c r="D59" s="3" t="s">
        <v>129</v>
      </c>
      <c r="E59" s="3" t="s">
        <v>129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>
        <v>24</v>
      </c>
      <c r="DD59" s="27"/>
      <c r="DE59" s="27"/>
      <c r="DF59" s="31">
        <v>23</v>
      </c>
      <c r="DG59" s="27"/>
      <c r="DH59" s="27"/>
      <c r="DI59" s="31">
        <v>19</v>
      </c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31">
        <v>17</v>
      </c>
      <c r="DY59" s="27"/>
      <c r="DZ59" s="27"/>
      <c r="EA59" s="31">
        <v>14</v>
      </c>
      <c r="EB59" s="27"/>
      <c r="EC59" s="33">
        <f>COUNTIF(F59:EB59,"&gt;-1")</f>
        <v>5</v>
      </c>
      <c r="ED59" s="33">
        <f>SUM(F59:EB59)</f>
        <v>97</v>
      </c>
      <c r="EE59" s="34">
        <v>4</v>
      </c>
      <c r="EF59" s="34"/>
      <c r="EG59" s="14"/>
    </row>
    <row r="60" spans="2:137" x14ac:dyDescent="0.25">
      <c r="B60" s="14">
        <v>30</v>
      </c>
      <c r="C60" t="s">
        <v>361</v>
      </c>
      <c r="D60" s="3" t="s">
        <v>362</v>
      </c>
      <c r="E60" s="3" t="s">
        <v>363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>
        <v>16</v>
      </c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>
        <v>19</v>
      </c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>
        <v>8</v>
      </c>
      <c r="AW60" s="27"/>
      <c r="AX60" s="27"/>
      <c r="AY60" s="27">
        <v>7</v>
      </c>
      <c r="AZ60" s="27"/>
      <c r="BA60" s="27"/>
      <c r="BB60" s="27"/>
      <c r="BC60" s="27"/>
      <c r="BD60" s="27"/>
      <c r="BE60" s="27">
        <v>12</v>
      </c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>
        <v>12</v>
      </c>
      <c r="CA60" s="27"/>
      <c r="CB60" s="27"/>
      <c r="CC60" s="27">
        <v>11</v>
      </c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33">
        <f>COUNTIF(F60:EB60,"&gt;-1")</f>
        <v>7</v>
      </c>
      <c r="ED60" s="33">
        <f>SUM(F60:EB60)</f>
        <v>85</v>
      </c>
      <c r="EE60" s="34"/>
      <c r="EF60" s="34"/>
      <c r="EG60" s="14"/>
    </row>
    <row r="61" spans="2:137" x14ac:dyDescent="0.25">
      <c r="B61" s="14">
        <v>31</v>
      </c>
      <c r="C61" t="s">
        <v>664</v>
      </c>
      <c r="D61" s="3" t="s">
        <v>666</v>
      </c>
      <c r="E61" s="3" t="s">
        <v>665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31">
        <v>20</v>
      </c>
      <c r="BH61" s="31">
        <v>20</v>
      </c>
      <c r="BI61" s="27">
        <v>16</v>
      </c>
      <c r="BJ61" s="27"/>
      <c r="BK61" s="32">
        <v>24</v>
      </c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33">
        <f>COUNTIF(F61:EB61,"&gt;-1")</f>
        <v>4</v>
      </c>
      <c r="ED61" s="33">
        <f>SUM(F61:EB61)</f>
        <v>80</v>
      </c>
      <c r="EE61" s="34">
        <v>3</v>
      </c>
      <c r="EF61" s="34">
        <v>1</v>
      </c>
      <c r="EG61" s="14"/>
    </row>
    <row r="62" spans="2:137" x14ac:dyDescent="0.25">
      <c r="B62" s="14">
        <v>32</v>
      </c>
      <c r="C62" t="s">
        <v>680</v>
      </c>
      <c r="D62" s="3" t="s">
        <v>681</v>
      </c>
      <c r="E62" s="3" t="s">
        <v>682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>
        <v>16</v>
      </c>
      <c r="BL62" s="27"/>
      <c r="BM62" s="31">
        <v>27</v>
      </c>
      <c r="BN62" s="27"/>
      <c r="BO62" s="27"/>
      <c r="BP62" s="27"/>
      <c r="BQ62" s="27"/>
      <c r="BR62" s="27"/>
      <c r="BS62" s="31">
        <v>19</v>
      </c>
      <c r="BT62" s="27"/>
      <c r="BU62" s="27"/>
      <c r="BV62" s="27"/>
      <c r="BW62" s="27"/>
      <c r="BX62" s="27"/>
      <c r="BY62" s="27"/>
      <c r="BZ62" s="27"/>
      <c r="CA62" s="27"/>
      <c r="CB62" s="27">
        <v>17</v>
      </c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33">
        <f>COUNTIF(F62:EB62,"&gt;-1")</f>
        <v>4</v>
      </c>
      <c r="ED62" s="33">
        <f>SUM(F62:EB62)</f>
        <v>79</v>
      </c>
      <c r="EE62" s="34">
        <v>1</v>
      </c>
      <c r="EF62" s="34"/>
      <c r="EG62" s="14"/>
    </row>
    <row r="63" spans="2:137" x14ac:dyDescent="0.25">
      <c r="B63" s="14">
        <v>33</v>
      </c>
      <c r="C63" t="s">
        <v>109</v>
      </c>
      <c r="D63" s="3" t="s">
        <v>110</v>
      </c>
      <c r="E63" s="3" t="s">
        <v>111</v>
      </c>
      <c r="F63" s="27">
        <v>20</v>
      </c>
      <c r="G63" s="27"/>
      <c r="H63" s="27">
        <v>18</v>
      </c>
      <c r="I63" s="27"/>
      <c r="J63" s="27">
        <v>11</v>
      </c>
      <c r="K63" s="27">
        <v>8</v>
      </c>
      <c r="L63" s="27"/>
      <c r="M63" s="27"/>
      <c r="N63" s="31">
        <v>20</v>
      </c>
      <c r="O63" s="27"/>
      <c r="P63" s="27"/>
      <c r="Q63" s="27"/>
      <c r="R63" s="27"/>
      <c r="S63" s="27"/>
      <c r="T63" s="27">
        <v>0</v>
      </c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33">
        <f>COUNTIF(F63:EB63,"&gt;-1")</f>
        <v>6</v>
      </c>
      <c r="ED63" s="33">
        <f>SUM(F63:EB63)</f>
        <v>77</v>
      </c>
      <c r="EE63" s="34">
        <v>1</v>
      </c>
      <c r="EF63" s="34" t="s">
        <v>12</v>
      </c>
      <c r="EG63" s="14"/>
    </row>
    <row r="64" spans="2:137" x14ac:dyDescent="0.25">
      <c r="B64" s="14">
        <v>34</v>
      </c>
      <c r="C64" t="s">
        <v>1012</v>
      </c>
      <c r="E64" s="3" t="s">
        <v>988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>
        <v>6</v>
      </c>
      <c r="CT64" s="27">
        <v>14</v>
      </c>
      <c r="CU64" s="27">
        <v>8</v>
      </c>
      <c r="CV64" s="27"/>
      <c r="CW64" s="27"/>
      <c r="CX64" s="27">
        <v>19</v>
      </c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>
        <v>4</v>
      </c>
      <c r="DL64" s="27"/>
      <c r="DM64" s="27">
        <v>14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31">
        <v>8</v>
      </c>
      <c r="EA64" s="27"/>
      <c r="EB64" s="27"/>
      <c r="EC64" s="33">
        <f>COUNTIF(F64:EB64,"&gt;-1")</f>
        <v>7</v>
      </c>
      <c r="ED64" s="33">
        <f>SUM(F64:EB64)</f>
        <v>73</v>
      </c>
      <c r="EE64" s="34">
        <v>1</v>
      </c>
      <c r="EF64" s="34"/>
      <c r="EG64" s="14"/>
    </row>
    <row r="65" spans="2:137" x14ac:dyDescent="0.25">
      <c r="B65" s="14">
        <v>35</v>
      </c>
      <c r="C65" t="s">
        <v>1129</v>
      </c>
      <c r="D65" s="3" t="s">
        <v>129</v>
      </c>
      <c r="E65" s="3" t="s">
        <v>129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>
        <v>24</v>
      </c>
      <c r="DI65" s="27"/>
      <c r="DJ65" s="27"/>
      <c r="DK65" s="27"/>
      <c r="DL65" s="27"/>
      <c r="DM65" s="27"/>
      <c r="DN65" s="27"/>
      <c r="DO65" s="27"/>
      <c r="DP65" s="27"/>
      <c r="DQ65" s="31">
        <v>26</v>
      </c>
      <c r="DR65" s="27"/>
      <c r="DS65" s="27"/>
      <c r="DT65" s="27"/>
      <c r="DU65" s="27"/>
      <c r="DV65" s="27"/>
      <c r="DW65" s="31">
        <v>22</v>
      </c>
      <c r="DX65" s="27"/>
      <c r="DY65" s="27"/>
      <c r="DZ65" s="27"/>
      <c r="EA65" s="27"/>
      <c r="EB65" s="27"/>
      <c r="EC65" s="33">
        <f>COUNTIF(F65:EB65,"&gt;-1")</f>
        <v>3</v>
      </c>
      <c r="ED65" s="33">
        <f>SUM(F65:EB65)</f>
        <v>72</v>
      </c>
      <c r="EE65" s="34">
        <v>2</v>
      </c>
      <c r="EF65" s="34"/>
      <c r="EG65" s="14"/>
    </row>
    <row r="66" spans="2:137" x14ac:dyDescent="0.25">
      <c r="B66" s="14">
        <v>36</v>
      </c>
      <c r="C66" t="s">
        <v>683</v>
      </c>
      <c r="D66" s="3" t="s">
        <v>684</v>
      </c>
      <c r="E66" s="3" t="s">
        <v>682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31">
        <v>18</v>
      </c>
      <c r="BL66" s="27"/>
      <c r="BM66" s="27">
        <v>14</v>
      </c>
      <c r="BN66" s="27"/>
      <c r="BO66" s="27"/>
      <c r="BP66" s="27"/>
      <c r="BQ66" s="27"/>
      <c r="BR66" s="27"/>
      <c r="BS66" s="27">
        <v>11</v>
      </c>
      <c r="BT66" s="27"/>
      <c r="BU66" s="27"/>
      <c r="BV66" s="27"/>
      <c r="BW66" s="27"/>
      <c r="BX66" s="27"/>
      <c r="BY66" s="27"/>
      <c r="BZ66" s="27"/>
      <c r="CA66" s="27"/>
      <c r="CB66" s="31">
        <v>24</v>
      </c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33">
        <f>COUNTIF(F66:EB66,"&gt;-1")</f>
        <v>4</v>
      </c>
      <c r="ED66" s="33">
        <f>SUM(F66:EB66)</f>
        <v>67</v>
      </c>
      <c r="EE66" s="34">
        <v>2</v>
      </c>
      <c r="EF66" s="34"/>
      <c r="EG66" s="14"/>
    </row>
    <row r="67" spans="2:137" x14ac:dyDescent="0.25">
      <c r="B67" s="14">
        <v>37</v>
      </c>
      <c r="C67" t="s">
        <v>154</v>
      </c>
      <c r="D67" s="3" t="s">
        <v>158</v>
      </c>
      <c r="E67" s="3" t="s">
        <v>156</v>
      </c>
      <c r="F67" s="27"/>
      <c r="G67" s="27"/>
      <c r="H67" s="27"/>
      <c r="I67" s="27"/>
      <c r="J67" s="27"/>
      <c r="K67" s="27"/>
      <c r="L67" s="27"/>
      <c r="M67" s="32">
        <v>39</v>
      </c>
      <c r="N67" s="27"/>
      <c r="O67" s="27"/>
      <c r="P67" s="27"/>
      <c r="Q67" s="27">
        <v>22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33">
        <f>COUNTIF(F67:EB67,"&gt;-1")</f>
        <v>2</v>
      </c>
      <c r="ED67" s="33">
        <f>SUM(F67:EB67)</f>
        <v>61</v>
      </c>
      <c r="EE67" s="34">
        <v>1</v>
      </c>
      <c r="EF67" s="34">
        <v>1</v>
      </c>
      <c r="EG67" s="14"/>
    </row>
    <row r="68" spans="2:137" x14ac:dyDescent="0.25">
      <c r="B68" s="14">
        <v>38</v>
      </c>
      <c r="C68" t="s">
        <v>136</v>
      </c>
      <c r="D68" s="3" t="s">
        <v>137</v>
      </c>
      <c r="E68" s="3" t="s">
        <v>111</v>
      </c>
      <c r="F68" s="27"/>
      <c r="G68" s="27">
        <v>12</v>
      </c>
      <c r="H68" s="27"/>
      <c r="I68" s="27">
        <v>12</v>
      </c>
      <c r="J68" s="27"/>
      <c r="K68" s="27"/>
      <c r="L68" s="27"/>
      <c r="M68" s="27"/>
      <c r="N68" s="27"/>
      <c r="O68" s="27">
        <v>4</v>
      </c>
      <c r="P68" s="27">
        <v>2</v>
      </c>
      <c r="Q68" s="27"/>
      <c r="R68" s="27"/>
      <c r="S68" s="27"/>
      <c r="T68" s="27"/>
      <c r="U68" s="27"/>
      <c r="V68" s="27">
        <v>8</v>
      </c>
      <c r="W68" s="27"/>
      <c r="X68" s="27">
        <v>2</v>
      </c>
      <c r="Y68" s="27">
        <v>8</v>
      </c>
      <c r="Z68" s="27">
        <v>2</v>
      </c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>
        <v>10</v>
      </c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33">
        <f>COUNTIF(F68:EB68,"&gt;-1")</f>
        <v>9</v>
      </c>
      <c r="ED68" s="33">
        <f>SUM(F68:EB68)</f>
        <v>60</v>
      </c>
      <c r="EE68" s="34"/>
      <c r="EF68" s="34"/>
      <c r="EG68" s="14"/>
    </row>
    <row r="69" spans="2:137" x14ac:dyDescent="0.25">
      <c r="B69" s="14">
        <v>39</v>
      </c>
      <c r="C69" t="s">
        <v>169</v>
      </c>
      <c r="D69" s="3" t="s">
        <v>129</v>
      </c>
      <c r="E69" s="3" t="s">
        <v>129</v>
      </c>
      <c r="F69" s="27"/>
      <c r="G69" s="27"/>
      <c r="H69" s="27"/>
      <c r="I69" s="27"/>
      <c r="J69" s="27"/>
      <c r="K69" s="27"/>
      <c r="L69" s="27"/>
      <c r="M69" s="27"/>
      <c r="N69" s="27"/>
      <c r="O69" s="27">
        <v>0</v>
      </c>
      <c r="P69" s="31">
        <v>26</v>
      </c>
      <c r="Q69" s="27"/>
      <c r="R69" s="27"/>
      <c r="S69" s="27"/>
      <c r="T69" s="31">
        <v>26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33">
        <f>COUNTIF(F69:EB69,"&gt;-1")</f>
        <v>3</v>
      </c>
      <c r="ED69" s="33">
        <f>SUM(F69:EB69)</f>
        <v>52</v>
      </c>
      <c r="EE69" s="34">
        <v>2</v>
      </c>
      <c r="EF69" s="34" t="s">
        <v>12</v>
      </c>
      <c r="EG69" s="14"/>
    </row>
    <row r="70" spans="2:137" x14ac:dyDescent="0.25">
      <c r="B70" s="14">
        <v>40</v>
      </c>
      <c r="C70" t="s">
        <v>149</v>
      </c>
      <c r="D70" s="3" t="s">
        <v>150</v>
      </c>
      <c r="E70" s="3" t="s">
        <v>99</v>
      </c>
      <c r="F70" s="27"/>
      <c r="G70" s="27"/>
      <c r="H70" s="27">
        <v>8</v>
      </c>
      <c r="I70" s="27">
        <v>15</v>
      </c>
      <c r="J70" s="27"/>
      <c r="K70" s="27">
        <v>3</v>
      </c>
      <c r="L70" s="27"/>
      <c r="M70" s="27">
        <v>2</v>
      </c>
      <c r="N70" s="27">
        <v>0</v>
      </c>
      <c r="O70" s="27"/>
      <c r="P70" s="27"/>
      <c r="Q70" s="27">
        <v>0</v>
      </c>
      <c r="R70" s="27"/>
      <c r="S70" s="27"/>
      <c r="T70" s="27"/>
      <c r="U70" s="27">
        <v>2</v>
      </c>
      <c r="V70" s="27">
        <v>0</v>
      </c>
      <c r="W70" s="27"/>
      <c r="X70" s="27">
        <v>2</v>
      </c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>
        <v>8</v>
      </c>
      <c r="AK70" s="27"/>
      <c r="AL70" s="27"/>
      <c r="AM70" s="27">
        <v>0</v>
      </c>
      <c r="AN70" s="27"/>
      <c r="AO70" s="27"/>
      <c r="AP70" s="27">
        <v>6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>
        <v>0</v>
      </c>
      <c r="DU70" s="27"/>
      <c r="DV70" s="27"/>
      <c r="DW70" s="27"/>
      <c r="DX70" s="27"/>
      <c r="DY70" s="31">
        <v>4</v>
      </c>
      <c r="DZ70" s="27"/>
      <c r="EA70" s="27"/>
      <c r="EB70" s="27"/>
      <c r="EC70" s="33">
        <f>COUNTIF(F70:EB70,"&gt;-1")</f>
        <v>14</v>
      </c>
      <c r="ED70" s="33">
        <f>SUM(F70:EB70)</f>
        <v>50</v>
      </c>
      <c r="EE70" s="34">
        <v>1</v>
      </c>
      <c r="EF70" s="34"/>
      <c r="EG70" s="14"/>
    </row>
    <row r="71" spans="2:137" x14ac:dyDescent="0.25">
      <c r="B71" s="14">
        <v>41</v>
      </c>
      <c r="C71" t="s">
        <v>761</v>
      </c>
      <c r="D71" s="3" t="s">
        <v>762</v>
      </c>
      <c r="E71" s="3" t="s">
        <v>129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31">
        <v>20</v>
      </c>
      <c r="BU71" s="31">
        <v>20</v>
      </c>
      <c r="BV71" s="27">
        <v>5</v>
      </c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33">
        <f>COUNTIF(F71:EB71,"&gt;-1")</f>
        <v>3</v>
      </c>
      <c r="ED71" s="33">
        <f>SUM(F71:EB71)</f>
        <v>45</v>
      </c>
      <c r="EE71" s="34">
        <v>2</v>
      </c>
      <c r="EF71" s="34"/>
      <c r="EG71" s="14"/>
    </row>
    <row r="72" spans="2:137" x14ac:dyDescent="0.25">
      <c r="B72" s="14">
        <v>42</v>
      </c>
      <c r="C72" t="s">
        <v>502</v>
      </c>
      <c r="D72" s="3" t="s">
        <v>129</v>
      </c>
      <c r="E72" s="3" t="s">
        <v>129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31">
        <v>28</v>
      </c>
      <c r="AL72" s="27"/>
      <c r="AM72" s="27"/>
      <c r="AN72" s="27"/>
      <c r="AO72" s="27"/>
      <c r="AP72" s="27">
        <v>16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33">
        <f>COUNTIF(F72:EB72,"&gt;-1")</f>
        <v>2</v>
      </c>
      <c r="ED72" s="33">
        <f>SUM(F72:EB72)</f>
        <v>44</v>
      </c>
      <c r="EE72" s="34">
        <v>2</v>
      </c>
      <c r="EF72" s="34"/>
      <c r="EG72" s="14"/>
    </row>
    <row r="73" spans="2:137" x14ac:dyDescent="0.25">
      <c r="B73" s="14">
        <v>43</v>
      </c>
      <c r="C73" t="s">
        <v>749</v>
      </c>
      <c r="D73" s="3" t="s">
        <v>129</v>
      </c>
      <c r="E73" s="3" t="s">
        <v>129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31">
        <v>30</v>
      </c>
      <c r="BS73" s="27">
        <v>13</v>
      </c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33">
        <f>COUNTIF(F73:EB73,"&gt;-1")</f>
        <v>2</v>
      </c>
      <c r="ED73" s="33">
        <f>SUM(F73:EB73)</f>
        <v>43</v>
      </c>
      <c r="EE73" s="34">
        <v>1</v>
      </c>
      <c r="EF73" s="34"/>
      <c r="EG73" s="14"/>
    </row>
    <row r="74" spans="2:137" x14ac:dyDescent="0.25">
      <c r="B74" s="14">
        <v>44</v>
      </c>
      <c r="C74" t="s">
        <v>1004</v>
      </c>
      <c r="D74" s="3" t="s">
        <v>129</v>
      </c>
      <c r="E74" s="3" t="s">
        <v>1005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>
        <v>16</v>
      </c>
      <c r="CW74" s="27"/>
      <c r="CX74" s="27">
        <v>17</v>
      </c>
      <c r="CY74" s="27"/>
      <c r="CZ74" s="27"/>
      <c r="DA74" s="27"/>
      <c r="DB74" s="27">
        <v>4</v>
      </c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>
        <v>4</v>
      </c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33">
        <f>COUNTIF(F74:EB74,"&gt;-1")</f>
        <v>4</v>
      </c>
      <c r="ED74" s="33">
        <f>SUM(F74:EB74)</f>
        <v>41</v>
      </c>
      <c r="EE74" s="34"/>
      <c r="EF74" s="34"/>
      <c r="EG74" s="14"/>
    </row>
    <row r="75" spans="2:137" x14ac:dyDescent="0.25">
      <c r="B75" s="14">
        <v>45</v>
      </c>
      <c r="C75" t="s">
        <v>703</v>
      </c>
      <c r="D75" s="3" t="s">
        <v>704</v>
      </c>
      <c r="E75" s="3" t="s">
        <v>705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31">
        <v>17</v>
      </c>
      <c r="BN75" s="31">
        <v>23</v>
      </c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33">
        <f>COUNTIF(F75:EB75,"&gt;-1")</f>
        <v>2</v>
      </c>
      <c r="ED75" s="33">
        <f>SUM(F75:EB75)</f>
        <v>40</v>
      </c>
      <c r="EE75" s="34">
        <v>2</v>
      </c>
      <c r="EF75" s="34"/>
      <c r="EG75" s="14"/>
    </row>
    <row r="76" spans="2:137" x14ac:dyDescent="0.25">
      <c r="B76" s="14">
        <v>46</v>
      </c>
      <c r="C76" t="s">
        <v>1115</v>
      </c>
      <c r="D76" s="3" t="s">
        <v>129</v>
      </c>
      <c r="E76" s="3" t="s">
        <v>129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>
        <v>2</v>
      </c>
      <c r="DP76" s="27">
        <v>11</v>
      </c>
      <c r="DQ76" s="27"/>
      <c r="DR76" s="27">
        <v>9</v>
      </c>
      <c r="DS76" s="27">
        <v>16</v>
      </c>
      <c r="DT76" s="27"/>
      <c r="DU76" s="27"/>
      <c r="DV76" s="27"/>
      <c r="DW76" s="27"/>
      <c r="DX76" s="27"/>
      <c r="DY76" s="27"/>
      <c r="DZ76" s="27"/>
      <c r="EA76" s="27">
        <v>2</v>
      </c>
      <c r="EB76" s="27"/>
      <c r="EC76" s="33">
        <f>COUNTIF(F76:EB76,"&gt;-1")</f>
        <v>5</v>
      </c>
      <c r="ED76" s="33">
        <f>SUM(F76:EB76)</f>
        <v>40</v>
      </c>
      <c r="EE76" s="34"/>
      <c r="EF76" s="34"/>
      <c r="EG76" s="14"/>
    </row>
    <row r="77" spans="2:137" x14ac:dyDescent="0.25">
      <c r="B77" s="14">
        <v>47</v>
      </c>
      <c r="C77" t="s">
        <v>556</v>
      </c>
      <c r="D77" s="3" t="s">
        <v>129</v>
      </c>
      <c r="E77" s="3" t="s">
        <v>129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>
        <v>18</v>
      </c>
      <c r="AM77" s="27"/>
      <c r="AN77" s="27"/>
      <c r="AO77" s="27"/>
      <c r="AP77" s="27"/>
      <c r="AQ77" s="27"/>
      <c r="AR77" s="27"/>
      <c r="AS77" s="27">
        <v>5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27">
        <v>12</v>
      </c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33">
        <f>COUNTIF(F77:EB77,"&gt;-1")</f>
        <v>3</v>
      </c>
      <c r="ED77" s="33">
        <f>SUM(F77:EB77)</f>
        <v>35</v>
      </c>
      <c r="EE77" s="34"/>
      <c r="EF77" s="34"/>
      <c r="EG77" s="14"/>
    </row>
    <row r="78" spans="2:137" x14ac:dyDescent="0.25">
      <c r="B78" s="14">
        <v>48</v>
      </c>
      <c r="C78" t="s">
        <v>725</v>
      </c>
      <c r="D78" s="3" t="s">
        <v>723</v>
      </c>
      <c r="E78" s="3" t="s">
        <v>724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31">
        <v>26</v>
      </c>
      <c r="BP78" s="27">
        <v>8</v>
      </c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33">
        <f>COUNTIF(F78:EB78,"&gt;-1")</f>
        <v>2</v>
      </c>
      <c r="ED78" s="33">
        <f>SUM(F78:EB78)</f>
        <v>34</v>
      </c>
      <c r="EE78" s="34">
        <v>1</v>
      </c>
      <c r="EF78" s="34"/>
      <c r="EG78" s="14"/>
    </row>
    <row r="79" spans="2:137" x14ac:dyDescent="0.25">
      <c r="B79" s="14">
        <v>49</v>
      </c>
      <c r="C79" t="s">
        <v>866</v>
      </c>
      <c r="D79" s="3" t="s">
        <v>129</v>
      </c>
      <c r="E79" s="3" t="s">
        <v>129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>
        <v>14</v>
      </c>
      <c r="CF79" s="27">
        <v>19</v>
      </c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33">
        <f>COUNTIF(F79:EB79,"&gt;-1")</f>
        <v>2</v>
      </c>
      <c r="ED79" s="33">
        <f>SUM(F79:EB79)</f>
        <v>33</v>
      </c>
      <c r="EE79" s="34"/>
      <c r="EF79" s="34"/>
      <c r="EG79" s="14"/>
    </row>
    <row r="80" spans="2:137" x14ac:dyDescent="0.25">
      <c r="B80" s="14">
        <v>50</v>
      </c>
      <c r="C80" t="s">
        <v>183</v>
      </c>
      <c r="D80" s="3" t="s">
        <v>338</v>
      </c>
      <c r="E80" s="3" t="s">
        <v>184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2">
        <v>32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33">
        <f>COUNTIF(F80:EB80,"&gt;-1")</f>
        <v>1</v>
      </c>
      <c r="ED80" s="33">
        <f>SUM(F80:EB80)</f>
        <v>32</v>
      </c>
      <c r="EE80" s="34">
        <v>1</v>
      </c>
      <c r="EF80" s="34">
        <v>1</v>
      </c>
      <c r="EG80" s="14"/>
    </row>
    <row r="81" spans="2:137" x14ac:dyDescent="0.25">
      <c r="B81" s="14">
        <v>51</v>
      </c>
      <c r="C81" t="s">
        <v>1150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32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31">
        <v>28</v>
      </c>
      <c r="DW81" s="27"/>
      <c r="DX81" s="27"/>
      <c r="DY81" s="27"/>
      <c r="DZ81" s="27"/>
      <c r="EA81" s="27"/>
      <c r="EB81" s="27"/>
      <c r="EC81" s="33">
        <f>COUNTIF(F81:EB81,"&gt;-1")</f>
        <v>1</v>
      </c>
      <c r="ED81" s="33">
        <f>SUM(F81:EB81)</f>
        <v>28</v>
      </c>
      <c r="EE81" s="34">
        <v>1</v>
      </c>
      <c r="EF81" s="34">
        <v>1</v>
      </c>
      <c r="EG81" s="14"/>
    </row>
    <row r="82" spans="2:137" x14ac:dyDescent="0.25">
      <c r="B82" s="14">
        <v>52</v>
      </c>
      <c r="C82" t="s">
        <v>171</v>
      </c>
      <c r="D82" s="3" t="s">
        <v>172</v>
      </c>
      <c r="E82" s="3" t="s">
        <v>123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31">
        <v>27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33">
        <f>COUNTIF(F82:EB82,"&gt;-1")</f>
        <v>1</v>
      </c>
      <c r="ED82" s="33">
        <f>SUM(F82:EB82)</f>
        <v>27</v>
      </c>
      <c r="EE82" s="34">
        <v>1</v>
      </c>
      <c r="EF82" s="34"/>
      <c r="EG82" s="14"/>
    </row>
    <row r="83" spans="2:137" x14ac:dyDescent="0.25">
      <c r="B83" s="14">
        <v>53</v>
      </c>
      <c r="C83" t="s">
        <v>1006</v>
      </c>
      <c r="D83" s="3" t="s">
        <v>129</v>
      </c>
      <c r="E83" s="3" t="s">
        <v>129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>
        <v>24</v>
      </c>
      <c r="CW83" s="27">
        <v>3</v>
      </c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33">
        <f>COUNTIF(F83:EB83,"&gt;-1")</f>
        <v>2</v>
      </c>
      <c r="ED83" s="33">
        <f>SUM(F83:EB83)</f>
        <v>27</v>
      </c>
      <c r="EE83" s="34"/>
      <c r="EF83" s="34"/>
      <c r="EG83" s="14"/>
    </row>
    <row r="84" spans="2:137" x14ac:dyDescent="0.25">
      <c r="B84" s="14">
        <v>54</v>
      </c>
      <c r="C84" t="s">
        <v>846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>
        <v>21</v>
      </c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33">
        <f>COUNTIF(F84:EB84,"&gt;-1")</f>
        <v>1</v>
      </c>
      <c r="ED84" s="33">
        <f>SUM(F84:EB84)</f>
        <v>21</v>
      </c>
      <c r="EE84" s="34"/>
      <c r="EF84" s="34"/>
      <c r="EG84" s="14"/>
    </row>
    <row r="85" spans="2:137" x14ac:dyDescent="0.25">
      <c r="B85" s="14">
        <v>55</v>
      </c>
      <c r="C85" t="s">
        <v>116</v>
      </c>
      <c r="D85" s="3" t="s">
        <v>118</v>
      </c>
      <c r="E85" s="3" t="s">
        <v>117</v>
      </c>
      <c r="F85" s="27">
        <v>16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33">
        <f>COUNTIF(F85:EB85,"&gt;-1")</f>
        <v>1</v>
      </c>
      <c r="ED85" s="33">
        <f>SUM(F85:EB85)</f>
        <v>16</v>
      </c>
      <c r="EE85" s="34"/>
      <c r="EF85" s="34"/>
      <c r="EG85" s="14"/>
    </row>
    <row r="86" spans="2:137" x14ac:dyDescent="0.25">
      <c r="B86" s="14">
        <v>56</v>
      </c>
      <c r="C86" t="s">
        <v>745</v>
      </c>
      <c r="D86" s="3" t="s">
        <v>129</v>
      </c>
      <c r="E86" s="3" t="s">
        <v>129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>
        <v>15</v>
      </c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33">
        <f>COUNTIF(F86:EB86,"&gt;-1")</f>
        <v>1</v>
      </c>
      <c r="ED86" s="33">
        <f>SUM(F86:EB86)</f>
        <v>15</v>
      </c>
      <c r="EE86" s="34"/>
      <c r="EF86" s="34"/>
      <c r="EG86" s="14"/>
    </row>
    <row r="87" spans="2:137" x14ac:dyDescent="0.25">
      <c r="B87" s="14">
        <v>57</v>
      </c>
      <c r="C87" t="s">
        <v>128</v>
      </c>
      <c r="D87" s="3" t="s">
        <v>129</v>
      </c>
      <c r="E87" s="3" t="s">
        <v>129</v>
      </c>
      <c r="F87" s="27">
        <v>12</v>
      </c>
      <c r="G87" s="27"/>
      <c r="H87" s="27"/>
      <c r="I87" s="27">
        <v>2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33">
        <f>COUNTIF(F87:EB87,"&gt;-1")</f>
        <v>2</v>
      </c>
      <c r="ED87" s="33">
        <f>SUM(F87:EB87)</f>
        <v>14</v>
      </c>
      <c r="EE87" s="34"/>
      <c r="EF87" s="34"/>
      <c r="EG87" s="14"/>
    </row>
    <row r="88" spans="2:137" x14ac:dyDescent="0.25">
      <c r="B88" s="14">
        <v>58</v>
      </c>
      <c r="C88" t="s">
        <v>607</v>
      </c>
      <c r="D88" s="3" t="s">
        <v>129</v>
      </c>
      <c r="E88" s="3" t="s">
        <v>129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>
        <v>13</v>
      </c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33">
        <f>COUNTIF(F88:EB88,"&gt;-1")</f>
        <v>1</v>
      </c>
      <c r="ED88" s="33">
        <f>SUM(F88:EB88)</f>
        <v>13</v>
      </c>
      <c r="EE88" s="34"/>
      <c r="EF88" s="34"/>
      <c r="EG88" s="14"/>
    </row>
    <row r="89" spans="2:137" x14ac:dyDescent="0.25">
      <c r="B89" s="14">
        <v>59</v>
      </c>
      <c r="C89" t="s">
        <v>130</v>
      </c>
      <c r="D89" s="3" t="s">
        <v>129</v>
      </c>
      <c r="E89" s="3" t="s">
        <v>168</v>
      </c>
      <c r="F89" s="27">
        <v>12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33">
        <f>COUNTIF(F89:EB89,"&gt;-1")</f>
        <v>1</v>
      </c>
      <c r="ED89" s="33">
        <f>SUM(F89:EB89)</f>
        <v>12</v>
      </c>
      <c r="EE89" s="34"/>
      <c r="EF89" s="34"/>
      <c r="EG89" s="14"/>
    </row>
    <row r="90" spans="2:137" x14ac:dyDescent="0.25">
      <c r="B90" s="14">
        <v>60</v>
      </c>
      <c r="C90" t="s">
        <v>177</v>
      </c>
      <c r="D90" s="3" t="s">
        <v>339</v>
      </c>
      <c r="E90" s="3" t="s">
        <v>340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>
        <v>8</v>
      </c>
      <c r="T90" s="27"/>
      <c r="U90" s="27"/>
      <c r="V90" s="27"/>
      <c r="W90" s="27"/>
      <c r="X90" s="27"/>
      <c r="Y90" s="27"/>
      <c r="Z90" s="27"/>
      <c r="AA90" s="27"/>
      <c r="AB90" s="27"/>
      <c r="AC90" s="27">
        <v>4</v>
      </c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33">
        <f>COUNTIF(F90:EB90,"&gt;-1")</f>
        <v>2</v>
      </c>
      <c r="ED90" s="33">
        <f>SUM(F90:EB90)</f>
        <v>12</v>
      </c>
      <c r="EE90" s="34"/>
      <c r="EF90" s="34"/>
      <c r="EG90" s="14"/>
    </row>
    <row r="91" spans="2:137" x14ac:dyDescent="0.25">
      <c r="B91" s="14">
        <v>61</v>
      </c>
      <c r="C91" t="s">
        <v>638</v>
      </c>
      <c r="D91" s="3" t="s">
        <v>640</v>
      </c>
      <c r="E91" s="3" t="s">
        <v>639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>
        <v>9</v>
      </c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33">
        <f>COUNTIF(F91:EB91,"&gt;-1")</f>
        <v>1</v>
      </c>
      <c r="ED91" s="33">
        <f>SUM(F91:EB91)</f>
        <v>9</v>
      </c>
      <c r="EE91" s="34"/>
      <c r="EF91" s="34"/>
      <c r="EG91" s="14"/>
    </row>
    <row r="92" spans="2:137" x14ac:dyDescent="0.25">
      <c r="B92" s="14">
        <v>62</v>
      </c>
      <c r="C92" t="s">
        <v>131</v>
      </c>
      <c r="D92" s="3" t="s">
        <v>129</v>
      </c>
      <c r="E92" s="3" t="s">
        <v>167</v>
      </c>
      <c r="F92" s="27">
        <v>8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33">
        <f>COUNTIF(F92:EB92,"&gt;-1")</f>
        <v>1</v>
      </c>
      <c r="ED92" s="33">
        <f>SUM(F92:EB92)</f>
        <v>8</v>
      </c>
      <c r="EE92" s="34"/>
      <c r="EF92" s="34"/>
      <c r="EG92" s="14"/>
    </row>
    <row r="93" spans="2:137" x14ac:dyDescent="0.25">
      <c r="B93" s="14">
        <v>63</v>
      </c>
      <c r="C93" t="s">
        <v>679</v>
      </c>
      <c r="D93" s="3" t="s">
        <v>129</v>
      </c>
      <c r="E93" s="3" t="s">
        <v>129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>
        <v>8</v>
      </c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33">
        <f>COUNTIF(F93:EB93,"&gt;-1")</f>
        <v>1</v>
      </c>
      <c r="ED93" s="33">
        <f>SUM(F93:EB93)</f>
        <v>8</v>
      </c>
      <c r="EE93" s="34"/>
      <c r="EF93" s="34"/>
      <c r="EG93" s="14"/>
    </row>
    <row r="94" spans="2:137" x14ac:dyDescent="0.25">
      <c r="B94" s="14">
        <v>64</v>
      </c>
      <c r="C94" t="s">
        <v>166</v>
      </c>
      <c r="D94" s="3" t="s">
        <v>129</v>
      </c>
      <c r="E94" s="3" t="s">
        <v>129</v>
      </c>
      <c r="F94" s="27"/>
      <c r="G94" s="27"/>
      <c r="H94" s="27"/>
      <c r="I94" s="27"/>
      <c r="J94" s="27"/>
      <c r="K94" s="27"/>
      <c r="L94" s="27"/>
      <c r="M94" s="27"/>
      <c r="N94" s="27">
        <v>7</v>
      </c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33">
        <f>COUNTIF(F94:EB94,"&gt;-1")</f>
        <v>1</v>
      </c>
      <c r="ED94" s="33">
        <f>SUM(F94:EB94)</f>
        <v>7</v>
      </c>
      <c r="EE94" s="34"/>
      <c r="EF94" s="34"/>
      <c r="EG94" s="14"/>
    </row>
    <row r="95" spans="2:137" x14ac:dyDescent="0.25">
      <c r="B95" s="14">
        <v>65</v>
      </c>
      <c r="C95" t="s">
        <v>1119</v>
      </c>
      <c r="D95" s="3" t="s">
        <v>129</v>
      </c>
      <c r="E95" s="3" t="s">
        <v>129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>
        <v>7</v>
      </c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33">
        <f>COUNTIF(F95:EB95,"&gt;-1")</f>
        <v>1</v>
      </c>
      <c r="ED95" s="33">
        <f>SUM(F95:EB95)</f>
        <v>7</v>
      </c>
      <c r="EE95" s="34"/>
      <c r="EF95" s="34"/>
      <c r="EG95" s="14"/>
    </row>
    <row r="96" spans="2:137" x14ac:dyDescent="0.25">
      <c r="B96" s="14">
        <v>66</v>
      </c>
      <c r="C96" t="s">
        <v>138</v>
      </c>
      <c r="D96" s="3" t="s">
        <v>139</v>
      </c>
      <c r="E96" s="3" t="s">
        <v>99</v>
      </c>
      <c r="F96" s="27"/>
      <c r="G96" s="27">
        <v>6</v>
      </c>
      <c r="H96" s="27">
        <v>0</v>
      </c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33">
        <f>COUNTIF(F96:EB96,"&gt;-1")</f>
        <v>2</v>
      </c>
      <c r="ED96" s="33">
        <f>SUM(F96:EB96)</f>
        <v>6</v>
      </c>
      <c r="EE96" s="34"/>
      <c r="EF96" s="34"/>
      <c r="EG96" s="14"/>
    </row>
    <row r="97" spans="2:137" x14ac:dyDescent="0.25">
      <c r="B97" s="14">
        <v>67</v>
      </c>
      <c r="C97" t="s">
        <v>750</v>
      </c>
      <c r="D97" s="3" t="s">
        <v>129</v>
      </c>
      <c r="E97" s="3" t="s">
        <v>129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>
        <v>4</v>
      </c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33">
        <f>COUNTIF(F97:EB97,"&gt;-1")</f>
        <v>1</v>
      </c>
      <c r="ED97" s="33">
        <f>SUM(F97:EB97)</f>
        <v>4</v>
      </c>
      <c r="EE97" s="34"/>
      <c r="EF97" s="34"/>
      <c r="EG97" s="14"/>
    </row>
    <row r="98" spans="2:137" x14ac:dyDescent="0.25">
      <c r="B98" s="14">
        <v>68</v>
      </c>
      <c r="C98" t="s">
        <v>175</v>
      </c>
      <c r="D98" s="3" t="s">
        <v>176</v>
      </c>
      <c r="E98" s="3" t="s">
        <v>99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>
        <v>0</v>
      </c>
      <c r="S98" s="27"/>
      <c r="T98" s="27"/>
      <c r="U98" s="27"/>
      <c r="V98" s="27"/>
      <c r="W98" s="27"/>
      <c r="X98" s="27">
        <v>4</v>
      </c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>
        <v>0</v>
      </c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33">
        <f>COUNTIF(F98:EB98,"&gt;-1")</f>
        <v>3</v>
      </c>
      <c r="ED98" s="33">
        <f>SUM(F98:EB98)</f>
        <v>4</v>
      </c>
      <c r="EE98" s="34"/>
      <c r="EF98" s="34"/>
      <c r="EG98" s="14"/>
    </row>
    <row r="99" spans="2:137" x14ac:dyDescent="0.25">
      <c r="B99" s="14">
        <v>69</v>
      </c>
      <c r="C99" t="s">
        <v>515</v>
      </c>
      <c r="D99" s="3" t="s">
        <v>129</v>
      </c>
      <c r="E99" s="3" t="s">
        <v>129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>
        <v>2</v>
      </c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33">
        <f>COUNTIF(F99:EB99,"&gt;-1")</f>
        <v>1</v>
      </c>
      <c r="ED99" s="33">
        <f>SUM(F99:EB99)</f>
        <v>2</v>
      </c>
      <c r="EE99" s="34"/>
      <c r="EF99" s="34"/>
      <c r="EG99" s="14"/>
    </row>
    <row r="100" spans="2:137" x14ac:dyDescent="0.25">
      <c r="B100" s="14">
        <v>70</v>
      </c>
      <c r="C100" t="s">
        <v>918</v>
      </c>
      <c r="D100" s="3" t="s">
        <v>129</v>
      </c>
      <c r="E100" s="3" t="s">
        <v>129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>
        <v>2</v>
      </c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33">
        <f>COUNTIF(F100:EB100,"&gt;-1")</f>
        <v>1</v>
      </c>
      <c r="ED100" s="33">
        <f>SUM(F100:EB100)</f>
        <v>2</v>
      </c>
      <c r="EE100" s="34"/>
      <c r="EF100" s="34"/>
      <c r="EG100" s="14"/>
    </row>
    <row r="101" spans="2:137" x14ac:dyDescent="0.25">
      <c r="B101" s="14">
        <v>71</v>
      </c>
      <c r="C101" t="s">
        <v>518</v>
      </c>
      <c r="D101" s="3" t="s">
        <v>129</v>
      </c>
      <c r="E101" s="3" t="s">
        <v>129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>
        <v>2</v>
      </c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33">
        <f>COUNTIF(F101:EB101,"&gt;-1")</f>
        <v>1</v>
      </c>
      <c r="ED101" s="33">
        <f>SUM(F101:EB101)</f>
        <v>2</v>
      </c>
      <c r="EE101" s="34"/>
      <c r="EF101" s="34"/>
      <c r="EG101" s="14"/>
    </row>
    <row r="102" spans="2:137" x14ac:dyDescent="0.25">
      <c r="B102" s="14">
        <v>72</v>
      </c>
      <c r="C102" t="s">
        <v>1151</v>
      </c>
      <c r="E102" s="3" t="s">
        <v>1158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>
        <v>2</v>
      </c>
      <c r="DW102" s="27"/>
      <c r="DX102" s="27"/>
      <c r="DY102" s="27"/>
      <c r="DZ102" s="27"/>
      <c r="EA102" s="27"/>
      <c r="EB102" s="27"/>
      <c r="EC102" s="33">
        <f>COUNTIF(F102:EB102,"&gt;-1")</f>
        <v>1</v>
      </c>
      <c r="ED102" s="33">
        <f>SUM(F102:EB102)</f>
        <v>2</v>
      </c>
      <c r="EE102" s="34"/>
      <c r="EF102" s="34"/>
      <c r="EG102" s="14"/>
    </row>
    <row r="103" spans="2:137" x14ac:dyDescent="0.25">
      <c r="B103" s="14">
        <v>73</v>
      </c>
      <c r="C103" t="s">
        <v>173</v>
      </c>
      <c r="D103" s="3" t="s">
        <v>129</v>
      </c>
      <c r="E103" s="3" t="s">
        <v>129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1</v>
      </c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33">
        <f>COUNTIF(F103:EB103,"&gt;-1")</f>
        <v>1</v>
      </c>
      <c r="ED103" s="33">
        <f>SUM(F103:EB103)</f>
        <v>1</v>
      </c>
      <c r="EE103" s="34"/>
      <c r="EF103" s="34"/>
      <c r="EG103" s="14"/>
    </row>
    <row r="104" spans="2:137" x14ac:dyDescent="0.25">
      <c r="B104" s="14">
        <v>74</v>
      </c>
      <c r="C104" t="s">
        <v>1072</v>
      </c>
      <c r="D104" s="3" t="s">
        <v>762</v>
      </c>
      <c r="E104" s="3" t="s">
        <v>1073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>
        <v>0</v>
      </c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33">
        <f>COUNTIF(F104:EB104,"&gt;-1")</f>
        <v>1</v>
      </c>
      <c r="ED104" s="33">
        <f>SUM(F104:EB104)</f>
        <v>0</v>
      </c>
      <c r="EE104" s="34"/>
      <c r="EF104" s="34"/>
      <c r="EG104" s="14"/>
    </row>
    <row r="105" spans="2:137" x14ac:dyDescent="0.25">
      <c r="B105" s="14">
        <v>75</v>
      </c>
      <c r="C105" t="s">
        <v>133</v>
      </c>
      <c r="D105" s="3" t="s">
        <v>129</v>
      </c>
      <c r="E105" s="3" t="s">
        <v>168</v>
      </c>
      <c r="F105" s="27">
        <v>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33">
        <f>COUNTIF(F105:EB105,"&gt;-1")</f>
        <v>1</v>
      </c>
      <c r="ED105" s="33">
        <f>SUM(F105:EB105)</f>
        <v>0</v>
      </c>
      <c r="EE105" s="34"/>
      <c r="EF105" s="34"/>
      <c r="EG105" s="14"/>
    </row>
    <row r="106" spans="2:137" x14ac:dyDescent="0.25">
      <c r="B106" s="14">
        <v>76</v>
      </c>
      <c r="C106" t="s">
        <v>174</v>
      </c>
      <c r="D106" s="3" t="s">
        <v>129</v>
      </c>
      <c r="E106" s="3" t="s">
        <v>129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>
        <v>0</v>
      </c>
      <c r="R106" s="27">
        <v>0</v>
      </c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33">
        <f>COUNTIF(F106:EB106,"&gt;-1")</f>
        <v>2</v>
      </c>
      <c r="ED106" s="33">
        <f>SUM(F106:EB106)</f>
        <v>0</v>
      </c>
      <c r="EE106" s="34"/>
      <c r="EF106" s="34"/>
      <c r="EG106" s="14"/>
    </row>
    <row r="107" spans="2:137" x14ac:dyDescent="0.25">
      <c r="B107" s="14">
        <v>77</v>
      </c>
      <c r="C107" t="s">
        <v>1020</v>
      </c>
      <c r="D107" s="3" t="s">
        <v>129</v>
      </c>
      <c r="E107" s="3" t="s">
        <v>129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>
        <v>0</v>
      </c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33">
        <f>COUNTIF(F107:EB107,"&gt;-1")</f>
        <v>1</v>
      </c>
      <c r="ED107" s="33">
        <f>SUM(F107:EB107)</f>
        <v>0</v>
      </c>
      <c r="EE107" s="34"/>
      <c r="EF107" s="34"/>
      <c r="EG107" s="14"/>
    </row>
    <row r="108" spans="2:137" x14ac:dyDescent="0.25">
      <c r="B108" s="14">
        <v>78</v>
      </c>
      <c r="C108" t="s">
        <v>185</v>
      </c>
      <c r="D108" s="3" t="s">
        <v>129</v>
      </c>
      <c r="E108" s="3" t="s">
        <v>129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>
        <v>0</v>
      </c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33">
        <f>COUNTIF(F108:EB108,"&gt;-1")</f>
        <v>1</v>
      </c>
      <c r="ED108" s="33">
        <f>SUM(F108:EB108)</f>
        <v>0</v>
      </c>
      <c r="EE108" s="34"/>
      <c r="EF108" s="34"/>
      <c r="EG108" s="14"/>
    </row>
    <row r="109" spans="2:137" x14ac:dyDescent="0.25">
      <c r="B109" s="14">
        <v>79</v>
      </c>
      <c r="C109" t="s">
        <v>1157</v>
      </c>
      <c r="D109" s="3" t="s">
        <v>129</v>
      </c>
      <c r="E109" s="3" t="s">
        <v>129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>
        <v>0</v>
      </c>
      <c r="DY109" s="27"/>
      <c r="DZ109" s="27"/>
      <c r="EA109" s="27"/>
      <c r="EB109" s="27"/>
      <c r="EC109" s="33">
        <f>COUNTIF(F109:EB109,"&gt;-1")</f>
        <v>1</v>
      </c>
      <c r="ED109" s="33">
        <f>SUM(F109:EB109)</f>
        <v>0</v>
      </c>
      <c r="EE109" s="34"/>
      <c r="EF109" s="34"/>
      <c r="EG109" s="14"/>
    </row>
    <row r="110" spans="2:137" x14ac:dyDescent="0.25">
      <c r="B110" s="14">
        <v>80</v>
      </c>
      <c r="C110" t="s">
        <v>418</v>
      </c>
      <c r="D110" s="3" t="s">
        <v>129</v>
      </c>
      <c r="E110" s="3" t="s">
        <v>419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>
        <v>0</v>
      </c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>
        <v>0</v>
      </c>
      <c r="EA110" s="27"/>
      <c r="EB110" s="27"/>
      <c r="EC110" s="33">
        <f>COUNTIF(F110:EB110,"&gt;-1")</f>
        <v>2</v>
      </c>
      <c r="ED110" s="33">
        <f>SUM(F110:EB110)</f>
        <v>0</v>
      </c>
      <c r="EE110" s="34"/>
      <c r="EF110" s="34"/>
      <c r="EG110" s="14"/>
    </row>
    <row r="111" spans="2:137" x14ac:dyDescent="0.25">
      <c r="B111" s="14"/>
      <c r="C111" s="14"/>
      <c r="D111" s="15"/>
      <c r="E111" s="13" t="s">
        <v>134</v>
      </c>
      <c r="F111" s="13">
        <v>5</v>
      </c>
      <c r="G111" s="13">
        <v>5</v>
      </c>
      <c r="H111" s="13">
        <v>5</v>
      </c>
      <c r="I111" s="13">
        <v>6</v>
      </c>
      <c r="J111" s="13">
        <v>6</v>
      </c>
      <c r="K111" s="13">
        <v>7</v>
      </c>
      <c r="L111" s="13">
        <v>8</v>
      </c>
      <c r="M111" s="13">
        <v>7</v>
      </c>
      <c r="N111" s="13">
        <v>8</v>
      </c>
      <c r="O111" s="13">
        <v>8</v>
      </c>
      <c r="P111" s="13">
        <v>7</v>
      </c>
      <c r="Q111" s="13">
        <v>8</v>
      </c>
      <c r="R111" s="13">
        <v>7</v>
      </c>
      <c r="S111" s="13">
        <v>7</v>
      </c>
      <c r="T111" s="13">
        <v>7</v>
      </c>
      <c r="U111" s="13">
        <v>7</v>
      </c>
      <c r="V111" s="13">
        <v>7</v>
      </c>
      <c r="W111" s="13">
        <v>7</v>
      </c>
      <c r="X111" s="13">
        <v>7</v>
      </c>
      <c r="Y111" s="13">
        <v>6</v>
      </c>
      <c r="Z111" s="13">
        <v>7</v>
      </c>
      <c r="AA111" s="13">
        <v>7</v>
      </c>
      <c r="AB111" s="13">
        <v>7</v>
      </c>
      <c r="AC111" s="13">
        <v>6</v>
      </c>
      <c r="AD111" s="13">
        <v>6</v>
      </c>
      <c r="AE111" s="13">
        <v>6</v>
      </c>
      <c r="AF111" s="13">
        <v>6</v>
      </c>
      <c r="AG111" s="13">
        <v>6</v>
      </c>
      <c r="AH111" s="13">
        <v>6</v>
      </c>
      <c r="AI111" s="13">
        <v>6</v>
      </c>
      <c r="AJ111" s="13">
        <v>6</v>
      </c>
      <c r="AK111" s="13">
        <v>6</v>
      </c>
      <c r="AL111" s="13">
        <v>6</v>
      </c>
      <c r="AM111" s="13">
        <v>6</v>
      </c>
      <c r="AN111" s="13">
        <v>6</v>
      </c>
      <c r="AO111" s="13">
        <v>6</v>
      </c>
      <c r="AP111" s="13">
        <v>6</v>
      </c>
      <c r="AQ111" s="13">
        <v>6</v>
      </c>
      <c r="AR111" s="13">
        <v>7</v>
      </c>
      <c r="AS111" s="13">
        <v>7</v>
      </c>
      <c r="AT111" s="13">
        <v>7</v>
      </c>
      <c r="AU111" s="13">
        <v>6</v>
      </c>
      <c r="AV111" s="13">
        <v>7</v>
      </c>
      <c r="AW111" s="13">
        <v>7</v>
      </c>
      <c r="AX111" s="13">
        <v>7</v>
      </c>
      <c r="AY111" s="13">
        <v>7</v>
      </c>
      <c r="AZ111" s="13">
        <v>7</v>
      </c>
      <c r="BA111" s="13">
        <v>6</v>
      </c>
      <c r="BB111" s="13">
        <v>6</v>
      </c>
      <c r="BC111" s="13">
        <v>6</v>
      </c>
      <c r="BD111" s="13">
        <v>6</v>
      </c>
      <c r="BE111" s="13">
        <v>6</v>
      </c>
      <c r="BF111" s="13">
        <v>6</v>
      </c>
      <c r="BG111" s="13">
        <v>6</v>
      </c>
      <c r="BH111" s="13">
        <v>7</v>
      </c>
      <c r="BI111" s="13">
        <v>7</v>
      </c>
      <c r="BJ111" s="13">
        <v>7</v>
      </c>
      <c r="BK111" s="13">
        <v>7</v>
      </c>
      <c r="BL111" s="13">
        <v>7</v>
      </c>
      <c r="BM111" s="13">
        <v>7</v>
      </c>
      <c r="BN111" s="13">
        <v>7</v>
      </c>
      <c r="BO111" s="13">
        <v>7</v>
      </c>
      <c r="BP111" s="13">
        <v>7</v>
      </c>
      <c r="BQ111" s="13">
        <v>6</v>
      </c>
      <c r="BR111" s="13">
        <v>6</v>
      </c>
      <c r="BS111" s="13">
        <v>6</v>
      </c>
      <c r="BT111" s="13">
        <v>6</v>
      </c>
      <c r="BU111" s="13">
        <v>6</v>
      </c>
      <c r="BV111" s="13">
        <v>5</v>
      </c>
      <c r="BW111" s="13">
        <v>5</v>
      </c>
      <c r="BX111" s="13">
        <v>5</v>
      </c>
      <c r="BY111" s="13">
        <v>5</v>
      </c>
      <c r="BZ111" s="13">
        <v>5</v>
      </c>
      <c r="CA111" s="13">
        <v>5</v>
      </c>
      <c r="CB111" s="13">
        <v>5</v>
      </c>
      <c r="CC111" s="13">
        <v>5</v>
      </c>
      <c r="CD111" s="13">
        <v>5</v>
      </c>
      <c r="CE111" s="13">
        <v>5</v>
      </c>
      <c r="CF111" s="13">
        <v>5</v>
      </c>
      <c r="CG111" s="13">
        <v>5</v>
      </c>
      <c r="CH111" s="13">
        <v>5</v>
      </c>
      <c r="CI111" s="13">
        <v>5</v>
      </c>
      <c r="CJ111" s="13">
        <v>5</v>
      </c>
      <c r="CK111" s="13">
        <v>5</v>
      </c>
      <c r="CL111" s="13">
        <v>5</v>
      </c>
      <c r="CM111" s="13">
        <v>4</v>
      </c>
      <c r="CN111" s="13">
        <v>4</v>
      </c>
      <c r="CO111" s="13">
        <v>4</v>
      </c>
      <c r="CP111" s="13">
        <v>5</v>
      </c>
      <c r="CQ111" s="13">
        <v>5</v>
      </c>
      <c r="CR111" s="13">
        <v>5</v>
      </c>
      <c r="CS111" s="13">
        <v>5</v>
      </c>
      <c r="CT111" s="13">
        <v>5</v>
      </c>
      <c r="CU111" s="13">
        <v>5</v>
      </c>
      <c r="CV111" s="13">
        <v>5</v>
      </c>
      <c r="CW111" s="13">
        <v>5</v>
      </c>
      <c r="CX111" s="13">
        <v>5</v>
      </c>
      <c r="CY111" s="13">
        <v>5</v>
      </c>
      <c r="CZ111" s="13">
        <v>5</v>
      </c>
      <c r="DA111" s="13">
        <v>5</v>
      </c>
      <c r="DB111" s="13">
        <v>5</v>
      </c>
      <c r="DC111" s="13">
        <v>5</v>
      </c>
      <c r="DD111" s="13">
        <v>5</v>
      </c>
      <c r="DE111" s="13">
        <v>6</v>
      </c>
      <c r="DF111" s="13">
        <v>6</v>
      </c>
      <c r="DG111" s="13">
        <v>7</v>
      </c>
      <c r="DH111" s="13">
        <v>7</v>
      </c>
      <c r="DI111" s="13">
        <v>7</v>
      </c>
      <c r="DJ111" s="13">
        <v>7</v>
      </c>
      <c r="DK111" s="13">
        <v>7</v>
      </c>
      <c r="DL111" s="13">
        <v>7</v>
      </c>
      <c r="DM111" s="13">
        <v>8</v>
      </c>
      <c r="DN111" s="13">
        <v>8</v>
      </c>
      <c r="DO111" s="13">
        <v>8</v>
      </c>
      <c r="DP111" s="13">
        <v>8</v>
      </c>
      <c r="DQ111" s="13">
        <v>8</v>
      </c>
      <c r="DR111" s="13">
        <v>8</v>
      </c>
      <c r="DS111" s="13">
        <v>7</v>
      </c>
      <c r="DT111" s="13">
        <v>7</v>
      </c>
      <c r="DU111" s="13">
        <v>7</v>
      </c>
      <c r="DV111" s="13">
        <v>7</v>
      </c>
      <c r="DW111" s="13">
        <v>7</v>
      </c>
      <c r="DX111" s="13">
        <v>7</v>
      </c>
      <c r="DY111" s="13">
        <v>7</v>
      </c>
      <c r="DZ111" s="13">
        <v>7</v>
      </c>
      <c r="EA111" s="13">
        <v>7</v>
      </c>
      <c r="EB111" s="13">
        <v>7</v>
      </c>
      <c r="EC111" s="15">
        <f>SUM(EC31:EC110)</f>
        <v>1410</v>
      </c>
      <c r="ED111" s="15">
        <f>SUM(ED31:ED110)</f>
        <v>28730</v>
      </c>
      <c r="EE111" s="15">
        <f>SUM(EE31:EE110)</f>
        <v>777</v>
      </c>
      <c r="EF111" s="15">
        <f>SUM(EF31:EF110)</f>
        <v>139</v>
      </c>
      <c r="EG111" s="14"/>
    </row>
    <row r="112" spans="2:137" x14ac:dyDescent="0.25">
      <c r="B112" s="14"/>
      <c r="C112" s="14"/>
      <c r="D112" s="15"/>
      <c r="E112" s="13" t="s">
        <v>141</v>
      </c>
      <c r="F112" s="13">
        <f t="shared" ref="F112:AK112" si="0">SUM(F31:F110)</f>
        <v>298</v>
      </c>
      <c r="G112" s="13">
        <f t="shared" si="0"/>
        <v>381</v>
      </c>
      <c r="H112" s="13">
        <f t="shared" si="0"/>
        <v>353</v>
      </c>
      <c r="I112" s="13">
        <f t="shared" si="0"/>
        <v>321</v>
      </c>
      <c r="J112" s="13">
        <f t="shared" si="0"/>
        <v>340</v>
      </c>
      <c r="K112" s="13">
        <f t="shared" si="0"/>
        <v>205</v>
      </c>
      <c r="L112" s="13">
        <f t="shared" si="0"/>
        <v>324</v>
      </c>
      <c r="M112" s="13">
        <f t="shared" si="0"/>
        <v>472</v>
      </c>
      <c r="N112" s="13">
        <f t="shared" si="0"/>
        <v>378</v>
      </c>
      <c r="O112" s="13">
        <f t="shared" si="0"/>
        <v>294</v>
      </c>
      <c r="P112" s="13">
        <f t="shared" si="0"/>
        <v>400</v>
      </c>
      <c r="Q112" s="13">
        <f t="shared" si="0"/>
        <v>485</v>
      </c>
      <c r="R112" s="13">
        <f t="shared" si="0"/>
        <v>257</v>
      </c>
      <c r="S112" s="13">
        <f t="shared" si="0"/>
        <v>113</v>
      </c>
      <c r="T112" s="13">
        <f t="shared" si="0"/>
        <v>380</v>
      </c>
      <c r="U112" s="13">
        <f t="shared" si="0"/>
        <v>328</v>
      </c>
      <c r="V112" s="13">
        <f t="shared" si="0"/>
        <v>307</v>
      </c>
      <c r="W112" s="13">
        <f t="shared" si="0"/>
        <v>272</v>
      </c>
      <c r="X112" s="13">
        <f t="shared" si="0"/>
        <v>300</v>
      </c>
      <c r="Y112" s="13">
        <f t="shared" si="0"/>
        <v>288</v>
      </c>
      <c r="Z112" s="13">
        <f t="shared" si="0"/>
        <v>298</v>
      </c>
      <c r="AA112" s="13">
        <f t="shared" si="0"/>
        <v>261</v>
      </c>
      <c r="AB112" s="13">
        <f t="shared" si="0"/>
        <v>222</v>
      </c>
      <c r="AC112" s="13">
        <f t="shared" si="0"/>
        <v>338</v>
      </c>
      <c r="AD112" s="13">
        <f t="shared" si="0"/>
        <v>249</v>
      </c>
      <c r="AE112" s="13">
        <f t="shared" si="0"/>
        <v>357</v>
      </c>
      <c r="AF112" s="13">
        <f t="shared" si="0"/>
        <v>290</v>
      </c>
      <c r="AG112" s="13">
        <f t="shared" si="0"/>
        <v>227</v>
      </c>
      <c r="AH112" s="13">
        <f t="shared" si="0"/>
        <v>191</v>
      </c>
      <c r="AI112" s="13">
        <f t="shared" si="0"/>
        <v>268</v>
      </c>
      <c r="AJ112" s="13">
        <f t="shared" si="0"/>
        <v>371</v>
      </c>
      <c r="AK112" s="13">
        <f t="shared" si="0"/>
        <v>273</v>
      </c>
      <c r="AL112" s="13">
        <f t="shared" ref="AL112:BQ112" si="1">SUM(AL31:AL110)</f>
        <v>317</v>
      </c>
      <c r="AM112" s="13">
        <f t="shared" si="1"/>
        <v>245</v>
      </c>
      <c r="AN112" s="13">
        <f t="shared" si="1"/>
        <v>263</v>
      </c>
      <c r="AO112" s="13">
        <f t="shared" si="1"/>
        <v>291</v>
      </c>
      <c r="AP112" s="13">
        <f t="shared" si="1"/>
        <v>194</v>
      </c>
      <c r="AQ112" s="13">
        <f t="shared" si="1"/>
        <v>189</v>
      </c>
      <c r="AR112" s="13">
        <f t="shared" si="1"/>
        <v>170</v>
      </c>
      <c r="AS112" s="13">
        <f t="shared" si="1"/>
        <v>200</v>
      </c>
      <c r="AT112" s="13">
        <f t="shared" si="1"/>
        <v>132</v>
      </c>
      <c r="AU112" s="13">
        <f t="shared" si="1"/>
        <v>300</v>
      </c>
      <c r="AV112" s="13">
        <f t="shared" si="1"/>
        <v>204</v>
      </c>
      <c r="AW112" s="13">
        <f t="shared" si="1"/>
        <v>216</v>
      </c>
      <c r="AX112" s="13">
        <f t="shared" si="1"/>
        <v>182</v>
      </c>
      <c r="AY112" s="13">
        <f t="shared" si="1"/>
        <v>235</v>
      </c>
      <c r="AZ112" s="13">
        <f t="shared" si="1"/>
        <v>223</v>
      </c>
      <c r="BA112" s="13">
        <f t="shared" si="1"/>
        <v>203</v>
      </c>
      <c r="BB112" s="13">
        <f t="shared" si="1"/>
        <v>165</v>
      </c>
      <c r="BC112" s="13">
        <f t="shared" si="1"/>
        <v>229</v>
      </c>
      <c r="BD112" s="13">
        <f t="shared" si="1"/>
        <v>205</v>
      </c>
      <c r="BE112" s="13">
        <f t="shared" si="1"/>
        <v>141</v>
      </c>
      <c r="BF112" s="13">
        <f t="shared" si="1"/>
        <v>176</v>
      </c>
      <c r="BG112" s="13">
        <f t="shared" si="1"/>
        <v>241</v>
      </c>
      <c r="BH112" s="13">
        <f t="shared" si="1"/>
        <v>164</v>
      </c>
      <c r="BI112" s="13">
        <f t="shared" si="1"/>
        <v>218</v>
      </c>
      <c r="BJ112" s="13">
        <f t="shared" si="1"/>
        <v>196</v>
      </c>
      <c r="BK112" s="13">
        <f t="shared" si="1"/>
        <v>182</v>
      </c>
      <c r="BL112" s="13">
        <f t="shared" si="1"/>
        <v>187</v>
      </c>
      <c r="BM112" s="13">
        <f t="shared" si="1"/>
        <v>214</v>
      </c>
      <c r="BN112" s="13">
        <f t="shared" si="1"/>
        <v>158</v>
      </c>
      <c r="BO112" s="13">
        <f t="shared" si="1"/>
        <v>186</v>
      </c>
      <c r="BP112" s="13">
        <f t="shared" si="1"/>
        <v>143</v>
      </c>
      <c r="BQ112" s="13">
        <f t="shared" si="1"/>
        <v>187</v>
      </c>
      <c r="BR112" s="13">
        <f t="shared" ref="BR112:CW112" si="2">SUM(BR31:BR110)</f>
        <v>209</v>
      </c>
      <c r="BS112" s="13">
        <f t="shared" si="2"/>
        <v>231</v>
      </c>
      <c r="BT112" s="13">
        <f t="shared" si="2"/>
        <v>176</v>
      </c>
      <c r="BU112" s="13">
        <f t="shared" si="2"/>
        <v>120</v>
      </c>
      <c r="BV112" s="13">
        <f t="shared" si="2"/>
        <v>155</v>
      </c>
      <c r="BW112" s="13">
        <f t="shared" si="2"/>
        <v>123</v>
      </c>
      <c r="BX112" s="13">
        <f t="shared" si="2"/>
        <v>170</v>
      </c>
      <c r="BY112" s="13">
        <f t="shared" si="2"/>
        <v>168</v>
      </c>
      <c r="BZ112" s="13">
        <f t="shared" si="2"/>
        <v>166</v>
      </c>
      <c r="CA112" s="13">
        <f t="shared" si="2"/>
        <v>193</v>
      </c>
      <c r="CB112" s="13">
        <f t="shared" si="2"/>
        <v>224</v>
      </c>
      <c r="CC112" s="13">
        <f t="shared" si="2"/>
        <v>172</v>
      </c>
      <c r="CD112" s="13">
        <f t="shared" si="2"/>
        <v>143</v>
      </c>
      <c r="CE112" s="13">
        <f t="shared" si="2"/>
        <v>191</v>
      </c>
      <c r="CF112" s="13">
        <f t="shared" si="2"/>
        <v>309</v>
      </c>
      <c r="CG112" s="13">
        <f t="shared" si="2"/>
        <v>117</v>
      </c>
      <c r="CH112" s="13">
        <f t="shared" si="2"/>
        <v>254</v>
      </c>
      <c r="CI112" s="13">
        <f t="shared" si="2"/>
        <v>136</v>
      </c>
      <c r="CJ112" s="13">
        <f t="shared" si="2"/>
        <v>144</v>
      </c>
      <c r="CK112" s="13">
        <f t="shared" si="2"/>
        <v>229</v>
      </c>
      <c r="CL112" s="13">
        <f t="shared" si="2"/>
        <v>118</v>
      </c>
      <c r="CM112" s="13">
        <f t="shared" si="2"/>
        <v>123</v>
      </c>
      <c r="CN112" s="13">
        <f t="shared" si="2"/>
        <v>186</v>
      </c>
      <c r="CO112" s="13">
        <f t="shared" si="2"/>
        <v>218</v>
      </c>
      <c r="CP112" s="13">
        <f t="shared" si="2"/>
        <v>264</v>
      </c>
      <c r="CQ112" s="13">
        <f t="shared" si="2"/>
        <v>314</v>
      </c>
      <c r="CR112" s="13">
        <f t="shared" si="2"/>
        <v>242</v>
      </c>
      <c r="CS112" s="13">
        <f t="shared" si="2"/>
        <v>186</v>
      </c>
      <c r="CT112" s="13">
        <f t="shared" si="2"/>
        <v>267</v>
      </c>
      <c r="CU112" s="13">
        <f t="shared" si="2"/>
        <v>295</v>
      </c>
      <c r="CV112" s="13">
        <f t="shared" si="2"/>
        <v>398</v>
      </c>
      <c r="CW112" s="13">
        <f t="shared" si="2"/>
        <v>233</v>
      </c>
      <c r="CX112" s="13">
        <f t="shared" ref="CX112:EB112" si="3">SUM(CX31:CX110)</f>
        <v>239</v>
      </c>
      <c r="CY112" s="13">
        <f t="shared" si="3"/>
        <v>296</v>
      </c>
      <c r="CZ112" s="13">
        <f t="shared" si="3"/>
        <v>260</v>
      </c>
      <c r="DA112" s="13">
        <f t="shared" si="3"/>
        <v>155</v>
      </c>
      <c r="DB112" s="13">
        <f t="shared" si="3"/>
        <v>158</v>
      </c>
      <c r="DC112" s="13">
        <f t="shared" si="3"/>
        <v>224</v>
      </c>
      <c r="DD112" s="13">
        <f t="shared" si="3"/>
        <v>205</v>
      </c>
      <c r="DE112" s="13">
        <f t="shared" si="3"/>
        <v>156</v>
      </c>
      <c r="DF112" s="13">
        <f t="shared" si="3"/>
        <v>170</v>
      </c>
      <c r="DG112" s="13">
        <f t="shared" si="3"/>
        <v>189</v>
      </c>
      <c r="DH112" s="13">
        <f t="shared" si="3"/>
        <v>173</v>
      </c>
      <c r="DI112" s="13">
        <f t="shared" si="3"/>
        <v>201</v>
      </c>
      <c r="DJ112" s="13">
        <f t="shared" si="3"/>
        <v>263</v>
      </c>
      <c r="DK112" s="13">
        <f t="shared" si="3"/>
        <v>190</v>
      </c>
      <c r="DL112" s="13">
        <f t="shared" si="3"/>
        <v>224</v>
      </c>
      <c r="DM112" s="13">
        <f t="shared" si="3"/>
        <v>246</v>
      </c>
      <c r="DN112" s="13">
        <f t="shared" si="3"/>
        <v>200</v>
      </c>
      <c r="DO112" s="13">
        <f t="shared" si="3"/>
        <v>223</v>
      </c>
      <c r="DP112" s="13">
        <f t="shared" si="3"/>
        <v>222</v>
      </c>
      <c r="DQ112" s="13">
        <f t="shared" si="3"/>
        <v>247</v>
      </c>
      <c r="DR112" s="13">
        <f t="shared" si="3"/>
        <v>144</v>
      </c>
      <c r="DS112" s="13">
        <f t="shared" si="3"/>
        <v>208</v>
      </c>
      <c r="DT112" s="13">
        <f t="shared" si="3"/>
        <v>141</v>
      </c>
      <c r="DU112" s="13">
        <f t="shared" si="3"/>
        <v>180</v>
      </c>
      <c r="DV112" s="13">
        <f t="shared" si="3"/>
        <v>135</v>
      </c>
      <c r="DW112" s="13">
        <f t="shared" si="3"/>
        <v>146</v>
      </c>
      <c r="DX112" s="13">
        <f t="shared" si="3"/>
        <v>129</v>
      </c>
      <c r="DY112" s="13">
        <f t="shared" si="3"/>
        <v>106</v>
      </c>
      <c r="DZ112" s="13">
        <f t="shared" si="3"/>
        <v>104</v>
      </c>
      <c r="EA112" s="13">
        <f t="shared" si="3"/>
        <v>158</v>
      </c>
      <c r="EB112" s="13">
        <f t="shared" si="3"/>
        <v>167</v>
      </c>
      <c r="EC112" s="14"/>
      <c r="ED112" s="15">
        <f>SUM(F112:EB112)</f>
        <v>28730</v>
      </c>
      <c r="EE112" s="15"/>
      <c r="EF112" s="14"/>
      <c r="EG112" s="14"/>
    </row>
    <row r="113" spans="2:137" x14ac:dyDescent="0.25">
      <c r="B113" s="14"/>
      <c r="C113" s="14"/>
      <c r="D113" s="15"/>
      <c r="E113" s="13" t="s">
        <v>140</v>
      </c>
      <c r="F113" s="13">
        <f t="array" ref="F113">SUM(LARGE(F31:F110,ROW(1:5)))</f>
        <v>114</v>
      </c>
      <c r="G113" s="13">
        <f t="array" ref="G113">SUM(LARGE(G31:G110,ROW(1:5)))</f>
        <v>168</v>
      </c>
      <c r="H113" s="13">
        <f t="array" ref="H113">SUM(LARGE(H31:H110,ROW(1:5)))</f>
        <v>131</v>
      </c>
      <c r="I113" s="13">
        <f t="array" ref="I113">SUM(LARGE(I31:I110,ROW(1:6)))</f>
        <v>192</v>
      </c>
      <c r="J113" s="13">
        <f t="array" ref="J113">SUM(LARGE(J31:J110,ROW(1:6)))</f>
        <v>174</v>
      </c>
      <c r="K113" s="13">
        <f t="array" ref="K113">SUM(LARGE(K31:K110,ROW(1:7)))</f>
        <v>136</v>
      </c>
      <c r="L113" s="13">
        <f t="array" ref="L113">SUM(LARGE(L31:L110,ROW(1:8)))</f>
        <v>274</v>
      </c>
      <c r="M113" s="13">
        <f>SUM(LARGE(M31:M110,ROW(1:7)))</f>
        <v>39</v>
      </c>
      <c r="N113" s="13">
        <f t="array" ref="N113">SUM(LARGE(N31:N110,ROW(1:8)))</f>
        <v>195</v>
      </c>
      <c r="O113" s="13">
        <f t="array" ref="O113">SUM(LARGE(O31:O110,ROW(1:8)))</f>
        <v>233</v>
      </c>
      <c r="P113" s="13">
        <f>SUM(LARGE(P31:P110,ROW(1:7)))</f>
        <v>36</v>
      </c>
      <c r="Q113" s="13">
        <f t="array" ref="Q113">SUM(LARGE(Q31:Q110,ROW(1:8)))</f>
        <v>223</v>
      </c>
      <c r="R113" s="13">
        <f t="array" ref="R113">SUM(LARGE(R31:R110,ROW(1:7)))</f>
        <v>194</v>
      </c>
      <c r="S113" s="13">
        <f t="array" ref="S113">SUM(LARGE(S31:S110,ROW(1:7)))</f>
        <v>77</v>
      </c>
      <c r="T113" s="13">
        <f t="array" ref="T113">SUM(LARGE(T31:T110,ROW(1:7)))</f>
        <v>189</v>
      </c>
      <c r="U113" s="13">
        <f t="array" ref="U113">SUM(LARGE(U31:U110,ROW(1:7)))</f>
        <v>192</v>
      </c>
      <c r="V113" s="13">
        <f t="array" ref="V113">SUM(LARGE(V31:V110,ROW(1:7)))</f>
        <v>210</v>
      </c>
      <c r="W113" s="13">
        <f t="array" ref="W113">SUM(LARGE(W31:W110,ROW(1:7)))</f>
        <v>165</v>
      </c>
      <c r="X113" s="13">
        <f t="array" ref="X113">SUM(LARGE(X31:X110,ROW(1:7)))</f>
        <v>168</v>
      </c>
      <c r="Y113" s="13">
        <f t="array" ref="Y113">SUM(LARGE(Y31:Y110,ROW(1:6)))</f>
        <v>234</v>
      </c>
      <c r="Z113" s="13">
        <f t="array" ref="Z113">SUM(LARGE(Z31:Z110,ROW(1:7)))</f>
        <v>181</v>
      </c>
      <c r="AA113" s="13">
        <f t="array" ref="AA113">SUM(LARGE(AA31:AA110,ROW(1:7)))</f>
        <v>196</v>
      </c>
      <c r="AB113" s="13">
        <f t="array" ref="AB113">SUM(LARGE(AB31:AB110,ROW(1:7)))</f>
        <v>222</v>
      </c>
      <c r="AC113" s="13">
        <f t="array" ref="AC113">SUM(LARGE(AC31:AC110,ROW(1:6)))</f>
        <v>172</v>
      </c>
      <c r="AD113" s="13">
        <f t="array" ref="AD113">SUM(LARGE(AD31:AD110,ROW(1:6)))</f>
        <v>143</v>
      </c>
      <c r="AE113" s="13">
        <f t="array" ref="AE113">SUM(LARGE(AE31:AE110,ROW(1:6)))</f>
        <v>248</v>
      </c>
      <c r="AF113" s="13">
        <f t="array" ref="AF113">SUM(LARGE(AF31:AF110,ROW(1:6)))</f>
        <v>171</v>
      </c>
      <c r="AG113" s="13">
        <f t="array" ref="AG113">SUM(LARGE(AG31:AG110,ROW(1:6)))</f>
        <v>153</v>
      </c>
      <c r="AH113" s="13">
        <f t="array" ref="AH113">SUM(LARGE(AH31:AH110,ROW(1:6)))</f>
        <v>191</v>
      </c>
      <c r="AI113" s="13">
        <f t="array" ref="AI113">SUM(LARGE(AI31:AI110,ROW(1:6)))</f>
        <v>158</v>
      </c>
      <c r="AJ113" s="13">
        <f t="array" ref="AJ113">SUM(LARGE(AJ31:AJ110,ROW(1:6)))</f>
        <v>185</v>
      </c>
      <c r="AK113" s="13">
        <f t="array" ref="AK113">SUM(LARGE(AK31:AK110,ROW(1:6)))</f>
        <v>201</v>
      </c>
      <c r="AL113" s="13">
        <f t="array" ref="AL113">SUM(LARGE(AL31:AL110,ROW(1:6)))</f>
        <v>161</v>
      </c>
      <c r="AM113" s="13">
        <f t="array" ref="AM113">SUM(LARGE(AM31:AM110,ROW(1:6)))</f>
        <v>166</v>
      </c>
      <c r="AN113" s="13">
        <f t="array" ref="AN113">SUM(LARGE(AN31:AN110,ROW(1:6)))</f>
        <v>183</v>
      </c>
      <c r="AO113" s="13">
        <f t="array" ref="AO113">SUM(LARGE(AO31:AO110,ROW(1:6)))</f>
        <v>200</v>
      </c>
      <c r="AP113" s="13">
        <f t="array" ref="AP113">SUM(LARGE(AP31:AP110,ROW(1:6)))</f>
        <v>144</v>
      </c>
      <c r="AQ113" s="13">
        <f t="array" ref="AQ113">SUM(LARGE(AQ31:AQ110,ROW(1:6)))</f>
        <v>143</v>
      </c>
      <c r="AR113" s="13">
        <f t="array" ref="AR113">SUM(LARGE(AR31:AR110,ROW(1:7)))</f>
        <v>154</v>
      </c>
      <c r="AS113" s="13">
        <f t="array" ref="AS113">SUM(LARGE(AS31:AS110,ROW(1:7)))</f>
        <v>195</v>
      </c>
      <c r="AT113" s="13">
        <f t="array" ref="AT113">SUM(LARGE(AT31:AT110,ROW(1:7)))</f>
        <v>125</v>
      </c>
      <c r="AU113" s="13">
        <f t="array" ref="AU113">SUM(LARGE(AU31:AU110,ROW(1:6)))</f>
        <v>164</v>
      </c>
      <c r="AV113" s="13">
        <f t="array" ref="AV113">SUM(LARGE(AV31:AV110,ROW(1:7)))</f>
        <v>164</v>
      </c>
      <c r="AW113" s="13">
        <f t="array" ref="AW113">SUM(LARGE(AW31:AW110,ROW(1:7)))</f>
        <v>200</v>
      </c>
      <c r="AX113" s="13">
        <f t="array" ref="AX113">SUM(LARGE(AX31:AX110,ROW(1:7)))</f>
        <v>177</v>
      </c>
      <c r="AY113" s="13">
        <f t="array" ref="AY113">SUM(LARGE(AY31:AY110,ROW(1:7)))</f>
        <v>170</v>
      </c>
      <c r="AZ113" s="13">
        <f t="array" ref="AZ113">SUM(LARGE(AZ31:AZ110,ROW(1:7)))</f>
        <v>184</v>
      </c>
      <c r="BA113" s="13">
        <f t="array" ref="BA113">SUM(LARGE(BA31:BA110,ROW(1:6)))</f>
        <v>136</v>
      </c>
      <c r="BB113" s="13">
        <f t="array" ref="BB113">SUM(LARGE(BB31:BB110,ROW(1:6)))</f>
        <v>125</v>
      </c>
      <c r="BC113" s="13">
        <f t="array" ref="BC113">SUM(LARGE(BC31:BC110,ROW(1:6)))</f>
        <v>175</v>
      </c>
      <c r="BD113" s="13">
        <f t="array" ref="BD113">SUM(LARGE(BD31:BD110,ROW(1:6)))</f>
        <v>146</v>
      </c>
      <c r="BE113" s="13">
        <f t="array" ref="BE113">SUM(LARGE(BE31:BE110,ROW(1:6)))</f>
        <v>114</v>
      </c>
      <c r="BF113" s="13">
        <f t="array" ref="BF113">SUM(LARGE(BF31:BF110,ROW(1:6)))</f>
        <v>158</v>
      </c>
      <c r="BG113" s="13">
        <f t="array" ref="BG113">SUM(LARGE(BG31:BG110,ROW(1:6)))</f>
        <v>144</v>
      </c>
      <c r="BH113" s="13">
        <f t="array" ref="BH113">SUM(LARGE(BH31:BH110,ROW(1:7)))</f>
        <v>140</v>
      </c>
      <c r="BI113" s="13">
        <f t="array" ref="BI113">SUM(LARGE(BI31:BI110,ROW(1:7)))</f>
        <v>184</v>
      </c>
      <c r="BJ113" s="13">
        <f t="array" ref="BJ113">SUM(LARGE(BJ31:BJ110,ROW(1:7)))</f>
        <v>134</v>
      </c>
      <c r="BK113" s="13">
        <f t="array" ref="BK113">SUM(LARGE(BK31:BK110,ROW(1:7)))</f>
        <v>143</v>
      </c>
      <c r="BL113" s="13">
        <f t="array" ref="BL113">SUM(LARGE(BL31:BL110,ROW(1:7)))</f>
        <v>164</v>
      </c>
      <c r="BM113" s="13">
        <f t="array" ref="BM113">SUM(LARGE(BM31:BM110,ROW(1:7)))</f>
        <v>146</v>
      </c>
      <c r="BN113" s="13">
        <f t="array" ref="BN113">SUM(LARGE(BN31:BN110,ROW(1:7)))</f>
        <v>152</v>
      </c>
      <c r="BO113" s="13">
        <f t="array" ref="BO113">SUM(LARGE(BO31:BO110,ROW(1:7)))</f>
        <v>180</v>
      </c>
      <c r="BP113" s="13">
        <f t="array" ref="BP113">SUM(LARGE(BP31:BP110,ROW(1:7)))</f>
        <v>116</v>
      </c>
      <c r="BQ113" s="13" cm="1">
        <f t="array" ref="BQ113">SUM(LARGE(BQ31:BQ110,ROW(1:6)))</f>
        <v>111</v>
      </c>
      <c r="BR113" s="13" cm="1">
        <f t="array" ref="BR113">SUM(LARGE(BR31:BR110,ROW(1:6)))</f>
        <v>170</v>
      </c>
      <c r="BS113" s="13" cm="1">
        <f t="array" ref="BS113">SUM(LARGE(BS31:BS110,ROW(1:6)))</f>
        <v>127</v>
      </c>
      <c r="BT113" s="13" cm="1">
        <f t="array" ref="BT113">SUM(LARGE(BT31:BT110,ROW(1:6)))</f>
        <v>139</v>
      </c>
      <c r="BU113" s="13" cm="1">
        <f t="array" ref="BU113">SUM(LARGE(BU31:BU110,ROW(1:6)))</f>
        <v>113</v>
      </c>
      <c r="BV113" s="13" cm="1">
        <f t="array" ref="BV113">SUM(LARGE(BV31:BV110,ROW(1:5)))</f>
        <v>124</v>
      </c>
      <c r="BW113" s="13" cm="1">
        <f t="array" ref="BW113">SUM(LARGE(BW31:BW110,ROW(1:5)))</f>
        <v>88</v>
      </c>
      <c r="BX113" s="13" cm="1">
        <f t="array" ref="BX113">SUM(LARGE(BX31:BX110,ROW(1:5)))</f>
        <v>146</v>
      </c>
      <c r="BY113" s="13" cm="1">
        <f t="array" ref="BY113">SUM(LARGE(BY31:BY110,ROW(1:5)))</f>
        <v>102</v>
      </c>
      <c r="BZ113" s="13" cm="1">
        <f t="array" ref="BZ113">SUM(LARGE(BZ31:BZ110,ROW(1:5)))</f>
        <v>118</v>
      </c>
      <c r="CA113" s="13" cm="1">
        <f t="array" ref="CA113">SUM(LARGE(CA31:CA110,ROW(1:5)))</f>
        <v>146</v>
      </c>
      <c r="CB113" s="13" cm="1">
        <f t="array" ref="CB113">SUM(LARGE(CB31:CB110,ROW(1:5)))</f>
        <v>129</v>
      </c>
      <c r="CC113" s="13" cm="1">
        <f t="array" ref="CC113">SUM(LARGE(CC31:CC110,ROW(1:5)))</f>
        <v>138</v>
      </c>
      <c r="CD113" s="13" cm="1">
        <f t="array" ref="CD113">SUM(LARGE(CD31:CD110,ROW(1:5)))</f>
        <v>114</v>
      </c>
      <c r="CE113" s="13" cm="1">
        <f t="array" ref="CE113">SUM(LARGE(CE31:CE110,ROW(1:5)))</f>
        <v>110</v>
      </c>
      <c r="CF113" s="13" cm="1">
        <f t="array" ref="CF113">SUM(LARGE(CF31:CF110,ROW(1:5)))</f>
        <v>127</v>
      </c>
      <c r="CG113" s="13" cm="1">
        <f t="array" ref="CG113">SUM(LARGE(CG31:CG110,ROW(1:5)))</f>
        <v>117</v>
      </c>
      <c r="CH113" s="13" cm="1">
        <f t="array" ref="CH113">SUM(LARGE(CH31:CH110,ROW(1:5)))</f>
        <v>125</v>
      </c>
      <c r="CI113" s="13" cm="1">
        <f t="array" ref="CI113">SUM(LARGE(CI31:CI110,ROW(1:5)))</f>
        <v>104</v>
      </c>
      <c r="CJ113" s="13" cm="1">
        <f t="array" ref="CJ113">SUM(LARGE(CJ31:CJ110,ROW(1:5)))</f>
        <v>127</v>
      </c>
      <c r="CK113" s="13" cm="1">
        <f t="array" ref="CK113">SUM(LARGE(CK31:CK110,ROW(1:5)))</f>
        <v>120</v>
      </c>
      <c r="CL113" s="13" cm="1">
        <f t="array" ref="CL113">SUM(LARGE(CL31:CL110,ROW(1:5)))</f>
        <v>84</v>
      </c>
      <c r="CM113" s="13" cm="1">
        <f t="array" ref="CM113">SUM(LARGE(CM31:CM110,ROW(1:4)))</f>
        <v>96</v>
      </c>
      <c r="CN113" s="13" cm="1">
        <f t="array" ref="CN113">SUM(LARGE(CN31:CN110,ROW(1:4)))</f>
        <v>98</v>
      </c>
      <c r="CO113" s="13" cm="1">
        <f t="array" ref="CO113">SUM(LARGE(CO31:CO110,ROW(1:4)))</f>
        <v>103</v>
      </c>
      <c r="CP113" s="13" cm="1">
        <f t="array" ref="CP113">SUM(LARGE(CP31:CP110,ROW(1:5)))</f>
        <v>181</v>
      </c>
      <c r="CQ113" s="13" cm="1">
        <f t="array" ref="CQ113">SUM(LARGE(CQ31:CQ110,ROW(1:5)))</f>
        <v>137</v>
      </c>
      <c r="CR113" s="13" cm="1">
        <f t="array" ref="CR113">SUM(LARGE(CR31:CR110,ROW(1:5)))</f>
        <v>127</v>
      </c>
      <c r="CS113" s="13" cm="1">
        <f t="array" ref="CS113">SUM(LARGE(CS31:CS110,ROW(1:5)))</f>
        <v>126</v>
      </c>
      <c r="CT113" s="13" cm="1">
        <f t="array" ref="CT113">SUM(LARGE(CT31:CT110,ROW(1:5)))</f>
        <v>147</v>
      </c>
      <c r="CU113" s="13" cm="1">
        <f t="array" ref="CU113">SUM(LARGE(CU31:CU110,ROW(1:5)))</f>
        <v>145</v>
      </c>
      <c r="CV113" s="13" cm="1">
        <f t="array" ref="CV113">SUM(LARGE(CV31:CV110,ROW(1:5)))</f>
        <v>197</v>
      </c>
      <c r="CW113" s="13" cm="1">
        <f t="array" ref="CW113">SUM(LARGE(CW31:CW110,ROW(1:5)))</f>
        <v>133</v>
      </c>
      <c r="CX113" s="13" cm="1">
        <f t="array" ref="CX113">SUM(LARGE(CX31:CX110,ROW(1:5)))</f>
        <v>131</v>
      </c>
      <c r="CY113" s="13" cm="1">
        <f t="array" ref="CY113">SUM(LARGE(CY31:CY110,ROW(1:5)))</f>
        <v>167</v>
      </c>
      <c r="CZ113" s="13" cm="1">
        <f t="array" ref="CZ113">SUM(LARGE(CZ31:CZ110,ROW(1:5)))</f>
        <v>130</v>
      </c>
      <c r="DA113" s="13" cm="1">
        <f t="array" ref="DA113">SUM(LARGE(DA31:DA110,ROW(1:5)))</f>
        <v>119</v>
      </c>
      <c r="DB113" s="13" cm="1">
        <f t="array" ref="DB113">SUM(LARGE(DB31:DB110,ROW(1:5)))</f>
        <v>115</v>
      </c>
      <c r="DC113" s="13" cm="1">
        <f t="array" ref="DC113">SUM(LARGE(DC31:DC110,ROW(1:5)))</f>
        <v>118</v>
      </c>
      <c r="DD113" s="13" cm="1">
        <f t="array" ref="DD113">SUM(LARGE(DD31:DD110,ROW(1:5)))</f>
        <v>137</v>
      </c>
      <c r="DE113" s="13" cm="1">
        <f t="array" ref="DE113">SUM(LARGE(DE31:DE110,ROW(1:6)))</f>
        <v>156</v>
      </c>
      <c r="DF113" s="13" cm="1">
        <f t="array" ref="DF113">SUM(LARGE(DF31:DF110,ROW(1:6)))</f>
        <v>139</v>
      </c>
      <c r="DG113" s="13" cm="1">
        <f t="array" ref="DG113">SUM(LARGE(DG31:DG110,ROW(1:7)))</f>
        <v>155</v>
      </c>
      <c r="DH113" s="13" cm="1">
        <f t="array" ref="DH113">SUM(LARGE(DH31:DH110,ROW(1:7)))</f>
        <v>173</v>
      </c>
      <c r="DI113" s="13" cm="1">
        <f t="array" ref="DI113">SUM(LARGE(DI31:DI110,ROW(1:7)))</f>
        <v>142</v>
      </c>
      <c r="DJ113" s="13" cm="1">
        <f t="array" ref="DJ113">SUM(LARGE(DJ31:DJ110,ROW(1:7)))</f>
        <v>209</v>
      </c>
      <c r="DK113" s="13" cm="1">
        <f t="array" ref="DK113">SUM(LARGE(DK31:DK110,ROW(1:7)))</f>
        <v>183</v>
      </c>
      <c r="DL113" s="13" cm="1">
        <f t="array" ref="DL113">SUM(LARGE(DL31:DL110,ROW(1:7)))</f>
        <v>172</v>
      </c>
      <c r="DM113" s="13" cm="1">
        <f t="array" ref="DM113">SUM(LARGE(DM31:DM110,ROW(1:8)))</f>
        <v>197</v>
      </c>
      <c r="DN113" s="13" cm="1">
        <f t="array" ref="DN113">SUM(LARGE(DN31:DN110,ROW(1:8)))</f>
        <v>194</v>
      </c>
      <c r="DO113" s="13" cm="1">
        <f t="array" ref="DO113">SUM(LARGE(DO31:DO110,ROW(1:8)))</f>
        <v>175</v>
      </c>
      <c r="DP113" s="13" cm="1">
        <f t="array" ref="DP113">SUM(LARGE(DP31:DP110,ROW(1:8)))</f>
        <v>184</v>
      </c>
      <c r="DQ113" s="13" cm="1">
        <f t="array" ref="DQ113">SUM(LARGE(DQ31:DQ110,ROW(1:8)))</f>
        <v>213</v>
      </c>
      <c r="DR113" s="13" cm="1">
        <f t="array" ref="DR113">SUM(LARGE(DR31:DR110,ROW(1:8)))</f>
        <v>127</v>
      </c>
      <c r="DS113" s="13" cm="1">
        <f t="array" ref="DS113">SUM(LARGE(DS31:DS110,ROW(1:7)))</f>
        <v>155</v>
      </c>
      <c r="DT113" s="13" cm="1">
        <f t="array" ref="DT113">SUM(LARGE(DT31:DT110,ROW(1:7)))</f>
        <v>137</v>
      </c>
      <c r="DU113" s="13" cm="1">
        <f t="array" ref="DU113">SUM(LARGE(DU31:DU110,ROW(1:7)))</f>
        <v>136</v>
      </c>
      <c r="DV113" s="13" cm="1">
        <f t="array" ref="DV113">SUM(LARGE(DV31:DV110,ROW(1:7)))</f>
        <v>133</v>
      </c>
      <c r="DW113" s="13" cm="1">
        <f t="array" ref="DW113">SUM(LARGE(DW31:DW110,ROW(1:7)))</f>
        <v>144</v>
      </c>
      <c r="DX113" s="13" cm="1">
        <f t="array" ref="DX113">SUM(LARGE(DX31:DX110,ROW(1:7)))</f>
        <v>120</v>
      </c>
      <c r="DY113" s="13" cm="1">
        <f t="array" ref="DY113">SUM(LARGE(DY31:DY110,ROW(1:7)))</f>
        <v>102</v>
      </c>
      <c r="DZ113" s="13" cm="1">
        <f t="array" ref="DZ113">SUM(LARGE(DZ31:DZ110,ROW(1:7)))</f>
        <v>104</v>
      </c>
      <c r="EA113" s="13" cm="1">
        <f t="array" ref="EA113">SUM(LARGE(EA31:EA110,ROW(1:7)))</f>
        <v>133</v>
      </c>
      <c r="EB113" s="13" cm="1">
        <f t="array" ref="EB113">SUM(LARGE(EB31:EB110,ROW(1:7)))</f>
        <v>167</v>
      </c>
      <c r="EC113" s="14"/>
      <c r="ED113" s="15">
        <f>SUM(F113:DI113)</f>
        <v>16303</v>
      </c>
      <c r="EE113" s="14"/>
      <c r="EF113" s="14"/>
      <c r="EG113" s="14"/>
    </row>
    <row r="114" spans="2:137" ht="9.75" customHeight="1" x14ac:dyDescent="0.25">
      <c r="B114" s="14"/>
      <c r="C114" s="14"/>
      <c r="D114" s="15"/>
      <c r="E114" s="15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</row>
    <row r="115" spans="2:137" x14ac:dyDescent="0.25">
      <c r="B115" s="14"/>
      <c r="C115" s="14"/>
      <c r="D115" s="15"/>
      <c r="E115" s="3" t="s">
        <v>486</v>
      </c>
      <c r="F115">
        <f>F112</f>
        <v>298</v>
      </c>
      <c r="G115">
        <f t="shared" ref="G115:AT115" si="4">F115+G112</f>
        <v>679</v>
      </c>
      <c r="H115">
        <f t="shared" si="4"/>
        <v>1032</v>
      </c>
      <c r="I115">
        <f>H115+I112</f>
        <v>1353</v>
      </c>
      <c r="J115">
        <f>I115+J112</f>
        <v>1693</v>
      </c>
      <c r="K115">
        <f t="shared" si="4"/>
        <v>1898</v>
      </c>
      <c r="L115">
        <f>K115+L112</f>
        <v>2222</v>
      </c>
      <c r="M115">
        <f t="shared" si="4"/>
        <v>2694</v>
      </c>
      <c r="N115">
        <f t="shared" si="4"/>
        <v>3072</v>
      </c>
      <c r="O115">
        <f t="shared" si="4"/>
        <v>3366</v>
      </c>
      <c r="P115">
        <f t="shared" si="4"/>
        <v>3766</v>
      </c>
      <c r="Q115">
        <f t="shared" si="4"/>
        <v>4251</v>
      </c>
      <c r="R115">
        <f t="shared" si="4"/>
        <v>4508</v>
      </c>
      <c r="S115">
        <f t="shared" si="4"/>
        <v>4621</v>
      </c>
      <c r="T115">
        <f t="shared" si="4"/>
        <v>5001</v>
      </c>
      <c r="U115">
        <f t="shared" si="4"/>
        <v>5329</v>
      </c>
      <c r="V115">
        <f t="shared" si="4"/>
        <v>5636</v>
      </c>
      <c r="W115">
        <f t="shared" si="4"/>
        <v>5908</v>
      </c>
      <c r="X115">
        <f t="shared" si="4"/>
        <v>6208</v>
      </c>
      <c r="Y115">
        <f t="shared" si="4"/>
        <v>6496</v>
      </c>
      <c r="Z115">
        <f t="shared" si="4"/>
        <v>6794</v>
      </c>
      <c r="AA115">
        <f t="shared" si="4"/>
        <v>7055</v>
      </c>
      <c r="AB115">
        <f t="shared" si="4"/>
        <v>7277</v>
      </c>
      <c r="AC115">
        <f t="shared" si="4"/>
        <v>7615</v>
      </c>
      <c r="AD115">
        <f t="shared" si="4"/>
        <v>7864</v>
      </c>
      <c r="AE115">
        <f t="shared" si="4"/>
        <v>8221</v>
      </c>
      <c r="AF115">
        <f t="shared" si="4"/>
        <v>8511</v>
      </c>
      <c r="AG115">
        <f t="shared" si="4"/>
        <v>8738</v>
      </c>
      <c r="AH115">
        <f t="shared" si="4"/>
        <v>8929</v>
      </c>
      <c r="AI115">
        <f t="shared" si="4"/>
        <v>9197</v>
      </c>
      <c r="AJ115">
        <f t="shared" si="4"/>
        <v>9568</v>
      </c>
      <c r="AK115">
        <f t="shared" si="4"/>
        <v>9841</v>
      </c>
      <c r="AL115">
        <f t="shared" si="4"/>
        <v>10158</v>
      </c>
      <c r="AM115">
        <f t="shared" si="4"/>
        <v>10403</v>
      </c>
      <c r="AN115">
        <f t="shared" si="4"/>
        <v>10666</v>
      </c>
      <c r="AO115">
        <f t="shared" si="4"/>
        <v>10957</v>
      </c>
      <c r="AP115">
        <f t="shared" si="4"/>
        <v>11151</v>
      </c>
      <c r="AQ115">
        <f>AP115+AQ112</f>
        <v>11340</v>
      </c>
      <c r="AR115">
        <f t="shared" si="4"/>
        <v>11510</v>
      </c>
      <c r="AS115">
        <f t="shared" si="4"/>
        <v>11710</v>
      </c>
      <c r="AT115">
        <f t="shared" si="4"/>
        <v>11842</v>
      </c>
      <c r="AU115">
        <f t="shared" ref="AU115:AZ115" si="5">AT115+AU112</f>
        <v>12142</v>
      </c>
      <c r="AV115">
        <f t="shared" si="5"/>
        <v>12346</v>
      </c>
      <c r="AW115">
        <f t="shared" si="5"/>
        <v>12562</v>
      </c>
      <c r="AX115">
        <f t="shared" si="5"/>
        <v>12744</v>
      </c>
      <c r="AY115">
        <f t="shared" si="5"/>
        <v>12979</v>
      </c>
      <c r="AZ115">
        <f t="shared" si="5"/>
        <v>13202</v>
      </c>
      <c r="BA115">
        <f t="shared" ref="BA115:BR115" si="6">AZ115+BA112</f>
        <v>13405</v>
      </c>
      <c r="BB115">
        <f t="shared" si="6"/>
        <v>13570</v>
      </c>
      <c r="BC115">
        <f t="shared" si="6"/>
        <v>13799</v>
      </c>
      <c r="BD115">
        <f t="shared" si="6"/>
        <v>14004</v>
      </c>
      <c r="BE115">
        <f t="shared" si="6"/>
        <v>14145</v>
      </c>
      <c r="BF115">
        <f t="shared" si="6"/>
        <v>14321</v>
      </c>
      <c r="BG115">
        <f t="shared" si="6"/>
        <v>14562</v>
      </c>
      <c r="BH115">
        <f t="shared" si="6"/>
        <v>14726</v>
      </c>
      <c r="BI115">
        <f t="shared" si="6"/>
        <v>14944</v>
      </c>
      <c r="BJ115">
        <f t="shared" si="6"/>
        <v>15140</v>
      </c>
      <c r="BK115">
        <f t="shared" si="6"/>
        <v>15322</v>
      </c>
      <c r="BL115">
        <f t="shared" si="6"/>
        <v>15509</v>
      </c>
      <c r="BM115">
        <f t="shared" si="6"/>
        <v>15723</v>
      </c>
      <c r="BN115">
        <f t="shared" si="6"/>
        <v>15881</v>
      </c>
      <c r="BO115">
        <f t="shared" si="6"/>
        <v>16067</v>
      </c>
      <c r="BP115">
        <f t="shared" si="6"/>
        <v>16210</v>
      </c>
      <c r="BQ115">
        <f t="shared" si="6"/>
        <v>16397</v>
      </c>
      <c r="BR115">
        <f t="shared" si="6"/>
        <v>16606</v>
      </c>
      <c r="BS115">
        <f t="shared" ref="BS115:CF115" si="7">BR115+BS112</f>
        <v>16837</v>
      </c>
      <c r="BT115">
        <f t="shared" si="7"/>
        <v>17013</v>
      </c>
      <c r="BU115">
        <f t="shared" si="7"/>
        <v>17133</v>
      </c>
      <c r="BV115">
        <f t="shared" si="7"/>
        <v>17288</v>
      </c>
      <c r="BW115">
        <f t="shared" si="7"/>
        <v>17411</v>
      </c>
      <c r="BX115">
        <f t="shared" si="7"/>
        <v>17581</v>
      </c>
      <c r="BY115">
        <f t="shared" si="7"/>
        <v>17749</v>
      </c>
      <c r="BZ115">
        <f t="shared" si="7"/>
        <v>17915</v>
      </c>
      <c r="CA115">
        <f t="shared" si="7"/>
        <v>18108</v>
      </c>
      <c r="CB115">
        <f t="shared" si="7"/>
        <v>18332</v>
      </c>
      <c r="CC115">
        <f t="shared" si="7"/>
        <v>18504</v>
      </c>
      <c r="CD115">
        <f t="shared" si="7"/>
        <v>18647</v>
      </c>
      <c r="CE115">
        <f t="shared" si="7"/>
        <v>18838</v>
      </c>
      <c r="CF115">
        <f t="shared" si="7"/>
        <v>19147</v>
      </c>
      <c r="CG115">
        <f t="shared" ref="CG115:DA115" si="8">CF115+CG112</f>
        <v>19264</v>
      </c>
      <c r="CH115">
        <f t="shared" si="8"/>
        <v>19518</v>
      </c>
      <c r="CI115">
        <f t="shared" si="8"/>
        <v>19654</v>
      </c>
      <c r="CJ115">
        <f t="shared" si="8"/>
        <v>19798</v>
      </c>
      <c r="CK115">
        <f t="shared" si="8"/>
        <v>20027</v>
      </c>
      <c r="CL115">
        <f t="shared" si="8"/>
        <v>20145</v>
      </c>
      <c r="CM115">
        <f t="shared" si="8"/>
        <v>20268</v>
      </c>
      <c r="CN115">
        <f t="shared" si="8"/>
        <v>20454</v>
      </c>
      <c r="CO115">
        <f t="shared" si="8"/>
        <v>20672</v>
      </c>
      <c r="CP115">
        <f t="shared" si="8"/>
        <v>20936</v>
      </c>
      <c r="CQ115">
        <f t="shared" si="8"/>
        <v>21250</v>
      </c>
      <c r="CR115">
        <f t="shared" si="8"/>
        <v>21492</v>
      </c>
      <c r="CS115">
        <f t="shared" si="8"/>
        <v>21678</v>
      </c>
      <c r="CT115">
        <f t="shared" si="8"/>
        <v>21945</v>
      </c>
      <c r="CU115">
        <f t="shared" si="8"/>
        <v>22240</v>
      </c>
      <c r="CV115">
        <f t="shared" si="8"/>
        <v>22638</v>
      </c>
      <c r="CW115">
        <f t="shared" si="8"/>
        <v>22871</v>
      </c>
      <c r="CX115">
        <f t="shared" si="8"/>
        <v>23110</v>
      </c>
      <c r="CY115">
        <f t="shared" si="8"/>
        <v>23406</v>
      </c>
      <c r="CZ115">
        <f t="shared" si="8"/>
        <v>23666</v>
      </c>
      <c r="DA115">
        <f t="shared" si="8"/>
        <v>23821</v>
      </c>
      <c r="DB115">
        <f t="shared" ref="DB115" si="9">DA115+DB112</f>
        <v>23979</v>
      </c>
      <c r="DC115">
        <f t="shared" ref="DC115" si="10">DB115+DC112</f>
        <v>24203</v>
      </c>
      <c r="DD115">
        <f t="shared" ref="DD115" si="11">DC115+DD112</f>
        <v>24408</v>
      </c>
      <c r="DE115">
        <f t="shared" ref="DE115" si="12">DD115+DE112</f>
        <v>24564</v>
      </c>
      <c r="DF115">
        <f t="shared" ref="DF115" si="13">DE115+DF112</f>
        <v>24734</v>
      </c>
      <c r="DG115">
        <f t="shared" ref="DG115" si="14">DF115+DG112</f>
        <v>24923</v>
      </c>
      <c r="DH115">
        <f t="shared" ref="DH115" si="15">DG115+DH112</f>
        <v>25096</v>
      </c>
      <c r="DI115">
        <f t="shared" ref="DI115" si="16">DH115+DI112</f>
        <v>25297</v>
      </c>
      <c r="DJ115">
        <f t="shared" ref="DJ115" si="17">DI115+DJ112</f>
        <v>25560</v>
      </c>
      <c r="DK115">
        <f t="shared" ref="DK115" si="18">DJ115+DK112</f>
        <v>25750</v>
      </c>
      <c r="DL115">
        <f t="shared" ref="DL115" si="19">DK115+DL112</f>
        <v>25974</v>
      </c>
      <c r="DM115">
        <f t="shared" ref="DM115" si="20">DL115+DM112</f>
        <v>26220</v>
      </c>
      <c r="DN115">
        <f t="shared" ref="DN115" si="21">DM115+DN112</f>
        <v>26420</v>
      </c>
      <c r="DO115">
        <f t="shared" ref="DO115" si="22">DN115+DO112</f>
        <v>26643</v>
      </c>
      <c r="DP115">
        <f t="shared" ref="DP115" si="23">DO115+DP112</f>
        <v>26865</v>
      </c>
      <c r="DQ115">
        <f t="shared" ref="DQ115" si="24">DP115+DQ112</f>
        <v>27112</v>
      </c>
      <c r="DR115">
        <f t="shared" ref="DR115" si="25">DQ115+DR112</f>
        <v>27256</v>
      </c>
      <c r="DS115">
        <f t="shared" ref="DS115" si="26">DR115+DS112</f>
        <v>27464</v>
      </c>
      <c r="DT115">
        <f t="shared" ref="DT115" si="27">DS115+DT112</f>
        <v>27605</v>
      </c>
      <c r="DU115">
        <f t="shared" ref="DU115" si="28">DT115+DU112</f>
        <v>27785</v>
      </c>
      <c r="DV115">
        <f t="shared" ref="DV115" si="29">DU115+DV112</f>
        <v>27920</v>
      </c>
      <c r="DW115">
        <f t="shared" ref="DW115" si="30">DV115+DW112</f>
        <v>28066</v>
      </c>
      <c r="DX115">
        <f t="shared" ref="DX115" si="31">DW115+DX112</f>
        <v>28195</v>
      </c>
      <c r="DY115">
        <f t="shared" ref="DY115" si="32">DX115+DY112</f>
        <v>28301</v>
      </c>
      <c r="DZ115">
        <f t="shared" ref="DZ115" si="33">DY115+DZ112</f>
        <v>28405</v>
      </c>
      <c r="EA115">
        <f t="shared" ref="EA115" si="34">DZ115+EA112</f>
        <v>28563</v>
      </c>
      <c r="EB115">
        <f t="shared" ref="EB115" si="35">EA115+EB112</f>
        <v>28730</v>
      </c>
      <c r="EC115">
        <f t="shared" ref="EC115" si="36">EB115+EC112</f>
        <v>28730</v>
      </c>
      <c r="ED115" s="14"/>
      <c r="EE115" s="14"/>
      <c r="EF115" s="14"/>
      <c r="EG115" s="14"/>
    </row>
    <row r="116" spans="2:137" x14ac:dyDescent="0.25">
      <c r="B116" s="14"/>
      <c r="C116" s="14"/>
      <c r="D116" s="15"/>
      <c r="ED116" s="14"/>
      <c r="EE116" s="14"/>
      <c r="EF116" s="14"/>
      <c r="EG116" s="14"/>
    </row>
    <row r="117" spans="2:137" x14ac:dyDescent="0.25">
      <c r="B117" s="14"/>
      <c r="C117" s="14"/>
      <c r="D117" s="15"/>
      <c r="ED117" s="14"/>
      <c r="EE117" s="14"/>
      <c r="EF117" s="14"/>
      <c r="EG117" s="14"/>
    </row>
    <row r="118" spans="2:137" x14ac:dyDescent="0.25">
      <c r="B118" s="14"/>
      <c r="C118" s="14"/>
      <c r="D118" s="15"/>
      <c r="ED118" s="14"/>
      <c r="EE118" s="14"/>
      <c r="EF118" s="14"/>
      <c r="EG118" s="14"/>
    </row>
    <row r="119" spans="2:137" x14ac:dyDescent="0.25">
      <c r="B119" s="14"/>
      <c r="C119" s="14"/>
      <c r="D119" s="15"/>
      <c r="ED119" s="14"/>
      <c r="EE119" s="14"/>
      <c r="EF119" s="14"/>
      <c r="EG119" s="14"/>
    </row>
    <row r="120" spans="2:137" x14ac:dyDescent="0.25">
      <c r="B120" s="14"/>
      <c r="C120" s="14"/>
      <c r="D120" s="15"/>
      <c r="ED120" s="14"/>
      <c r="EE120" s="14"/>
      <c r="EF120" s="14"/>
      <c r="EG120" s="14"/>
    </row>
    <row r="121" spans="2:137" x14ac:dyDescent="0.25">
      <c r="B121" s="14"/>
      <c r="C121" s="14"/>
      <c r="D121" s="15"/>
      <c r="ED121" s="14"/>
      <c r="EE121" s="14"/>
      <c r="EF121" s="14"/>
      <c r="EG121" s="14"/>
    </row>
    <row r="122" spans="2:137" x14ac:dyDescent="0.25">
      <c r="B122" s="14"/>
      <c r="C122" s="14"/>
      <c r="D122" s="15"/>
      <c r="ED122" s="14"/>
      <c r="EE122" s="14"/>
      <c r="EF122" s="14"/>
      <c r="EG122" s="14"/>
    </row>
    <row r="123" spans="2:137" x14ac:dyDescent="0.25">
      <c r="B123" s="14"/>
      <c r="C123" s="14"/>
      <c r="D123" s="15"/>
      <c r="ED123" s="14"/>
      <c r="EE123" s="14"/>
      <c r="EF123" s="14"/>
      <c r="EG123" s="14"/>
    </row>
    <row r="124" spans="2:137" x14ac:dyDescent="0.25">
      <c r="B124" s="14"/>
      <c r="C124" s="14"/>
      <c r="D124" s="15"/>
      <c r="ED124" s="14"/>
      <c r="EE124" s="14"/>
      <c r="EF124" s="14"/>
      <c r="EG124" s="14"/>
    </row>
    <row r="125" spans="2:137" x14ac:dyDescent="0.25">
      <c r="B125" s="14"/>
      <c r="C125" s="14"/>
      <c r="D125" s="15"/>
      <c r="ED125" s="14"/>
      <c r="EE125" s="14"/>
      <c r="EF125" s="14"/>
      <c r="EG125" s="14"/>
    </row>
    <row r="126" spans="2:137" x14ac:dyDescent="0.25">
      <c r="B126" s="14"/>
      <c r="C126" s="14"/>
      <c r="D126" s="15"/>
      <c r="ED126" s="14"/>
      <c r="EE126" s="14"/>
      <c r="EF126" s="14"/>
      <c r="EG126" s="14"/>
    </row>
    <row r="127" spans="2:137" x14ac:dyDescent="0.25">
      <c r="B127" s="14"/>
      <c r="C127" s="14"/>
      <c r="D127" s="15"/>
      <c r="ED127" s="14"/>
      <c r="EE127" s="14"/>
      <c r="EF127" s="14"/>
      <c r="EG127" s="14"/>
    </row>
    <row r="128" spans="2:137" x14ac:dyDescent="0.25">
      <c r="B128" s="14"/>
      <c r="C128" s="14"/>
      <c r="D128" s="15"/>
      <c r="ED128" s="14"/>
      <c r="EE128" s="14"/>
      <c r="EF128" s="14"/>
      <c r="EG128" s="14"/>
    </row>
    <row r="129" spans="2:137" x14ac:dyDescent="0.25">
      <c r="B129" s="14"/>
      <c r="C129" s="14"/>
      <c r="D129" s="15"/>
      <c r="ED129" s="14"/>
      <c r="EE129" s="14"/>
      <c r="EF129" s="14"/>
      <c r="EG129" s="14"/>
    </row>
    <row r="130" spans="2:137" x14ac:dyDescent="0.25">
      <c r="B130" s="14"/>
      <c r="C130" s="14"/>
      <c r="D130" s="15"/>
      <c r="ED130" s="14"/>
      <c r="EE130" s="14"/>
      <c r="EF130" s="14"/>
      <c r="EG130" s="14"/>
    </row>
    <row r="131" spans="2:137" x14ac:dyDescent="0.25">
      <c r="B131" s="14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</row>
  </sheetData>
  <sortState xmlns:xlrd2="http://schemas.microsoft.com/office/spreadsheetml/2017/richdata2" ref="C31:EF110">
    <sortCondition descending="1" ref="ED31:ED110"/>
  </sortState>
  <mergeCells count="3">
    <mergeCell ref="F3:Y3"/>
    <mergeCell ref="F30:Y30"/>
    <mergeCell ref="C2:EF2"/>
  </mergeCells>
  <phoneticPr fontId="10" type="noConversion"/>
  <hyperlinks>
    <hyperlink ref="C100" r:id="rId1" display="https://lichess.org/@/Luke12289063" xr:uid="{1573A285-C12F-43A2-B06B-DD1C146C6A6D}"/>
    <hyperlink ref="C83" r:id="rId2" display="https://lichess.org/@/Cafe-Hemdhoch" xr:uid="{AE448B09-14DE-4437-BFDB-99F491B069C9}"/>
  </hyperlinks>
  <pageMargins left="0.7" right="0.7" top="0.78740157499999996" bottom="0.78740157499999996" header="0.3" footer="0.3"/>
  <pageSetup paperSize="9" orientation="portrait" verticalDpi="0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A084D-E3D6-405B-897C-BA3172C71A26}">
  <dimension ref="B2:EH470"/>
  <sheetViews>
    <sheetView topLeftCell="DB456" zoomScaleNormal="100" workbookViewId="0">
      <selection activeCell="I456" sqref="I1:DU1048576"/>
    </sheetView>
  </sheetViews>
  <sheetFormatPr baseColWidth="10" defaultRowHeight="15" x14ac:dyDescent="0.25"/>
  <cols>
    <col min="2" max="2" width="8.7109375" customWidth="1"/>
    <col min="3" max="3" width="29.5703125" customWidth="1"/>
    <col min="4" max="4" width="23.85546875" style="3" customWidth="1"/>
    <col min="5" max="5" width="16" style="3" customWidth="1"/>
    <col min="6" max="9" width="5.7109375" customWidth="1"/>
    <col min="10" max="10" width="5.5703125" customWidth="1"/>
    <col min="11" max="65" width="5.7109375" customWidth="1"/>
    <col min="66" max="66" width="6.140625" customWidth="1"/>
    <col min="67" max="119" width="5.7109375" customWidth="1"/>
    <col min="120" max="120" width="5.85546875" customWidth="1"/>
    <col min="121" max="122" width="5.7109375" customWidth="1"/>
    <col min="123" max="132" width="5.85546875" customWidth="1"/>
    <col min="133" max="133" width="12.85546875" customWidth="1"/>
    <col min="134" max="134" width="4.7109375" customWidth="1"/>
  </cols>
  <sheetData>
    <row r="2" spans="2:134" ht="46.5" customHeight="1" x14ac:dyDescent="0.25">
      <c r="B2" s="14"/>
      <c r="C2" s="118" t="s">
        <v>186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4"/>
    </row>
    <row r="3" spans="2:134" ht="8.25" customHeight="1" x14ac:dyDescent="0.25">
      <c r="B3" s="14"/>
      <c r="C3" s="14"/>
      <c r="D3" s="15"/>
      <c r="E3" s="15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56"/>
      <c r="AA3" s="56"/>
      <c r="AB3" s="56"/>
      <c r="AC3" s="56"/>
      <c r="AD3" s="56"/>
      <c r="AE3" s="56"/>
      <c r="AF3" s="59"/>
      <c r="AG3" s="59"/>
      <c r="AH3" s="59"/>
      <c r="AI3" s="62"/>
      <c r="AJ3" s="62"/>
      <c r="AK3" s="62"/>
      <c r="AL3" s="62"/>
      <c r="AM3" s="62"/>
      <c r="AN3" s="62"/>
      <c r="AO3" s="66"/>
      <c r="AP3" s="66"/>
      <c r="AQ3" s="66"/>
      <c r="AR3" s="66"/>
      <c r="AS3" s="66"/>
      <c r="AT3" s="66"/>
      <c r="AU3" s="69"/>
      <c r="AV3" s="69"/>
      <c r="AW3" s="69"/>
      <c r="AX3" s="69"/>
      <c r="AY3" s="69"/>
      <c r="AZ3" s="69"/>
      <c r="BA3" s="72"/>
      <c r="BB3" s="72"/>
      <c r="BC3" s="72"/>
      <c r="BD3" s="72"/>
      <c r="BE3" s="72"/>
      <c r="BF3" s="72"/>
      <c r="BG3" s="75"/>
      <c r="BH3" s="75"/>
      <c r="BI3" s="75"/>
      <c r="BJ3" s="75"/>
      <c r="BK3" s="75"/>
      <c r="BL3" s="75"/>
      <c r="BM3" s="80"/>
      <c r="BN3" s="80"/>
      <c r="BO3" s="80"/>
      <c r="BP3" s="80"/>
      <c r="BQ3" s="80"/>
      <c r="BR3" s="80"/>
      <c r="BS3" s="85"/>
      <c r="BT3" s="85"/>
      <c r="BU3" s="85"/>
      <c r="BV3" s="85"/>
      <c r="BW3" s="85"/>
      <c r="BX3" s="85"/>
      <c r="BY3" s="85"/>
      <c r="BZ3" s="85"/>
      <c r="CA3" s="85"/>
      <c r="CB3" s="89"/>
      <c r="CC3" s="89"/>
      <c r="CD3" s="89"/>
      <c r="CE3" s="89"/>
      <c r="CF3" s="89"/>
      <c r="CG3" s="89"/>
      <c r="CH3" s="92"/>
      <c r="CI3" s="92"/>
      <c r="CJ3" s="92"/>
      <c r="CK3" s="92"/>
      <c r="CL3" s="92"/>
      <c r="CM3" s="92"/>
      <c r="CN3" s="92"/>
      <c r="CO3" s="92"/>
      <c r="CP3" s="92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103"/>
      <c r="DC3" s="103"/>
      <c r="DD3" s="103"/>
      <c r="DE3" s="103"/>
      <c r="DF3" s="103"/>
      <c r="DG3" s="103"/>
      <c r="DH3" s="103"/>
      <c r="DI3" s="103"/>
      <c r="DJ3" s="103"/>
      <c r="DK3" s="108"/>
      <c r="DL3" s="108"/>
      <c r="DM3" s="108"/>
      <c r="DN3" s="108"/>
      <c r="DO3" s="108"/>
      <c r="DP3" s="108"/>
      <c r="DQ3" s="108"/>
      <c r="DR3" s="108"/>
      <c r="DS3" s="108"/>
      <c r="DT3" s="111"/>
      <c r="DU3" s="111"/>
      <c r="DV3" s="111"/>
      <c r="DW3" s="111"/>
      <c r="DX3" s="111"/>
      <c r="DY3" s="111"/>
      <c r="DZ3" s="111"/>
      <c r="EA3" s="111"/>
      <c r="EB3" s="111"/>
      <c r="EC3" s="14"/>
      <c r="ED3" s="14"/>
    </row>
    <row r="4" spans="2:134" x14ac:dyDescent="0.25">
      <c r="B4" s="14"/>
      <c r="C4" s="16"/>
      <c r="D4" s="13"/>
      <c r="E4" s="13" t="s">
        <v>79</v>
      </c>
      <c r="F4" s="20">
        <v>15</v>
      </c>
      <c r="G4" s="20">
        <v>16</v>
      </c>
      <c r="H4" s="20">
        <v>17</v>
      </c>
      <c r="I4" s="20">
        <v>18</v>
      </c>
      <c r="J4" s="20">
        <v>19</v>
      </c>
      <c r="K4" s="20">
        <v>20</v>
      </c>
      <c r="L4" s="20">
        <v>21</v>
      </c>
      <c r="M4" s="22">
        <v>22</v>
      </c>
      <c r="N4" s="20">
        <v>23</v>
      </c>
      <c r="O4" s="20">
        <v>24</v>
      </c>
      <c r="P4" s="20">
        <v>25</v>
      </c>
      <c r="Q4" s="20">
        <v>26</v>
      </c>
      <c r="R4" s="20">
        <v>27</v>
      </c>
      <c r="S4" s="20"/>
      <c r="T4" s="20">
        <v>28</v>
      </c>
      <c r="U4" s="20">
        <v>29</v>
      </c>
      <c r="V4" s="20">
        <v>30</v>
      </c>
      <c r="W4" s="20">
        <v>31</v>
      </c>
      <c r="X4" s="20">
        <v>32</v>
      </c>
      <c r="Y4" s="20">
        <v>33</v>
      </c>
      <c r="Z4" s="20">
        <v>34</v>
      </c>
      <c r="AA4" s="20">
        <v>35</v>
      </c>
      <c r="AB4" s="20">
        <v>36</v>
      </c>
      <c r="AC4" s="20">
        <v>37</v>
      </c>
      <c r="AD4" s="20">
        <v>38</v>
      </c>
      <c r="AE4" s="20">
        <v>39</v>
      </c>
      <c r="AF4" s="20">
        <v>40</v>
      </c>
      <c r="AG4" s="20">
        <v>41</v>
      </c>
      <c r="AH4" s="20">
        <v>42</v>
      </c>
      <c r="AI4" s="20">
        <v>43</v>
      </c>
      <c r="AJ4" s="20">
        <v>44</v>
      </c>
      <c r="AK4" s="20">
        <v>45</v>
      </c>
      <c r="AL4" s="20">
        <v>46</v>
      </c>
      <c r="AM4" s="20">
        <v>47</v>
      </c>
      <c r="AN4" s="20">
        <v>48</v>
      </c>
      <c r="AO4" s="20">
        <v>49</v>
      </c>
      <c r="AP4" s="20">
        <v>50</v>
      </c>
      <c r="AQ4" s="20">
        <v>51</v>
      </c>
      <c r="AR4" s="20">
        <v>52</v>
      </c>
      <c r="AS4" s="20">
        <v>53</v>
      </c>
      <c r="AT4" s="20">
        <v>54</v>
      </c>
      <c r="AU4" s="20">
        <v>55</v>
      </c>
      <c r="AV4" s="20">
        <v>56</v>
      </c>
      <c r="AW4" s="20">
        <v>57</v>
      </c>
      <c r="AX4" s="20">
        <v>58</v>
      </c>
      <c r="AY4" s="20">
        <v>59</v>
      </c>
      <c r="AZ4" s="20">
        <v>60</v>
      </c>
      <c r="BA4" s="20">
        <v>61</v>
      </c>
      <c r="BB4" s="20">
        <v>62</v>
      </c>
      <c r="BC4" s="20">
        <v>63</v>
      </c>
      <c r="BD4" s="20">
        <v>64</v>
      </c>
      <c r="BE4" s="20">
        <v>65</v>
      </c>
      <c r="BF4" s="20">
        <v>66</v>
      </c>
      <c r="BG4" s="20">
        <v>67</v>
      </c>
      <c r="BH4" s="20">
        <v>68</v>
      </c>
      <c r="BI4" s="20">
        <v>69</v>
      </c>
      <c r="BJ4" s="20">
        <v>70</v>
      </c>
      <c r="BK4" s="20">
        <v>71</v>
      </c>
      <c r="BL4" s="20">
        <v>72</v>
      </c>
      <c r="BM4" s="20">
        <v>73</v>
      </c>
      <c r="BN4" s="20">
        <v>74</v>
      </c>
      <c r="BO4" s="20">
        <v>75</v>
      </c>
      <c r="BP4" s="20">
        <v>76</v>
      </c>
      <c r="BQ4" s="20">
        <v>77</v>
      </c>
      <c r="BR4" s="20">
        <v>78</v>
      </c>
      <c r="BS4" s="20">
        <v>79</v>
      </c>
      <c r="BT4" s="20">
        <v>80</v>
      </c>
      <c r="BU4" s="20">
        <v>81</v>
      </c>
      <c r="BV4" s="20">
        <v>82</v>
      </c>
      <c r="BW4" s="20">
        <v>83</v>
      </c>
      <c r="BX4" s="20">
        <v>84</v>
      </c>
      <c r="BY4" s="20">
        <v>85</v>
      </c>
      <c r="BZ4" s="20">
        <v>86</v>
      </c>
      <c r="CA4" s="20">
        <v>87</v>
      </c>
      <c r="CB4" s="20">
        <v>88</v>
      </c>
      <c r="CC4" s="20">
        <v>89</v>
      </c>
      <c r="CD4" s="20">
        <v>90</v>
      </c>
      <c r="CE4" s="20">
        <v>91</v>
      </c>
      <c r="CF4" s="20">
        <v>92</v>
      </c>
      <c r="CG4" s="20">
        <v>93</v>
      </c>
      <c r="CH4" s="20">
        <v>94</v>
      </c>
      <c r="CI4" s="20">
        <v>95</v>
      </c>
      <c r="CJ4" s="20">
        <v>96</v>
      </c>
      <c r="CK4" s="20">
        <v>97</v>
      </c>
      <c r="CL4" s="20">
        <v>98</v>
      </c>
      <c r="CM4" s="20">
        <v>99</v>
      </c>
      <c r="CN4" s="20">
        <v>100</v>
      </c>
      <c r="CO4" s="20">
        <v>101</v>
      </c>
      <c r="CP4" s="20">
        <v>102</v>
      </c>
      <c r="CQ4" s="20">
        <v>103</v>
      </c>
      <c r="CR4" s="20">
        <v>104</v>
      </c>
      <c r="CS4" s="20">
        <v>105</v>
      </c>
      <c r="CT4" s="20">
        <v>106</v>
      </c>
      <c r="CU4" s="20">
        <v>107</v>
      </c>
      <c r="CV4" s="20">
        <v>108</v>
      </c>
      <c r="CW4" s="20">
        <v>109</v>
      </c>
      <c r="CX4" s="20">
        <v>110</v>
      </c>
      <c r="CY4" s="20">
        <v>111</v>
      </c>
      <c r="CZ4" s="20">
        <v>112</v>
      </c>
      <c r="DA4" s="20">
        <v>113</v>
      </c>
      <c r="DB4" s="20">
        <v>114</v>
      </c>
      <c r="DC4" s="20">
        <v>115</v>
      </c>
      <c r="DD4" s="20">
        <v>116</v>
      </c>
      <c r="DE4" s="20">
        <v>117</v>
      </c>
      <c r="DF4" s="20">
        <v>118</v>
      </c>
      <c r="DG4" s="20">
        <v>119</v>
      </c>
      <c r="DH4" s="20">
        <v>120</v>
      </c>
      <c r="DI4" s="20">
        <v>121</v>
      </c>
      <c r="DJ4" s="20">
        <v>122</v>
      </c>
      <c r="DK4" s="20">
        <v>123</v>
      </c>
      <c r="DL4" s="20">
        <v>124</v>
      </c>
      <c r="DM4" s="20">
        <v>125</v>
      </c>
      <c r="DN4" s="20">
        <v>126</v>
      </c>
      <c r="DO4" s="20">
        <v>127</v>
      </c>
      <c r="DP4" s="20">
        <v>128</v>
      </c>
      <c r="DQ4" s="20">
        <v>129</v>
      </c>
      <c r="DR4" s="20">
        <v>130</v>
      </c>
      <c r="DS4" s="20">
        <v>131</v>
      </c>
      <c r="DT4" s="20">
        <v>132</v>
      </c>
      <c r="DU4" s="20">
        <v>133</v>
      </c>
      <c r="DV4" s="20">
        <v>134</v>
      </c>
      <c r="DW4" s="20">
        <v>135</v>
      </c>
      <c r="DX4" s="20">
        <v>136</v>
      </c>
      <c r="DY4" s="20">
        <v>137</v>
      </c>
      <c r="DZ4" s="20">
        <v>138</v>
      </c>
      <c r="EA4" s="20">
        <v>139</v>
      </c>
      <c r="EB4" s="20">
        <v>140</v>
      </c>
      <c r="EC4" s="14"/>
      <c r="ED4" s="14"/>
    </row>
    <row r="5" spans="2:134" x14ac:dyDescent="0.25">
      <c r="B5" s="14"/>
      <c r="C5" s="16"/>
      <c r="D5" s="2"/>
      <c r="E5" s="2" t="s">
        <v>77</v>
      </c>
      <c r="F5" s="20" t="s">
        <v>35</v>
      </c>
      <c r="G5" s="20" t="s">
        <v>36</v>
      </c>
      <c r="H5" s="20" t="s">
        <v>34</v>
      </c>
      <c r="I5" s="20" t="s">
        <v>37</v>
      </c>
      <c r="J5" s="20" t="s">
        <v>33</v>
      </c>
      <c r="K5" s="20" t="s">
        <v>38</v>
      </c>
      <c r="L5" s="20" t="s">
        <v>32</v>
      </c>
      <c r="M5" s="20" t="s">
        <v>39</v>
      </c>
      <c r="N5" s="20" t="s">
        <v>31</v>
      </c>
      <c r="O5" s="20" t="s">
        <v>40</v>
      </c>
      <c r="P5" s="20" t="s">
        <v>30</v>
      </c>
      <c r="Q5" s="21" t="s">
        <v>41</v>
      </c>
      <c r="R5" s="20" t="s">
        <v>29</v>
      </c>
      <c r="S5" s="21" t="s">
        <v>28</v>
      </c>
      <c r="T5" s="20" t="s">
        <v>27</v>
      </c>
      <c r="U5" s="20" t="s">
        <v>43</v>
      </c>
      <c r="V5" s="20" t="s">
        <v>44</v>
      </c>
      <c r="W5" s="20" t="s">
        <v>46</v>
      </c>
      <c r="X5" s="20" t="s">
        <v>45</v>
      </c>
      <c r="Y5" s="21" t="s">
        <v>383</v>
      </c>
      <c r="Z5" s="20" t="s">
        <v>384</v>
      </c>
      <c r="AA5" s="20" t="s">
        <v>382</v>
      </c>
      <c r="AB5" s="21" t="s">
        <v>385</v>
      </c>
      <c r="AC5" s="21" t="s">
        <v>386</v>
      </c>
      <c r="AD5" s="20" t="s">
        <v>387</v>
      </c>
      <c r="AE5" s="20" t="s">
        <v>388</v>
      </c>
      <c r="AF5" s="20" t="s">
        <v>442</v>
      </c>
      <c r="AG5" s="20" t="s">
        <v>444</v>
      </c>
      <c r="AH5" s="20" t="s">
        <v>443</v>
      </c>
      <c r="AI5" s="20" t="s">
        <v>471</v>
      </c>
      <c r="AJ5" s="20" t="s">
        <v>472</v>
      </c>
      <c r="AK5" s="21" t="s">
        <v>474</v>
      </c>
      <c r="AL5" s="20" t="s">
        <v>473</v>
      </c>
      <c r="AM5" s="20" t="s">
        <v>475</v>
      </c>
      <c r="AN5" s="20" t="s">
        <v>476</v>
      </c>
      <c r="AO5" s="20" t="s">
        <v>529</v>
      </c>
      <c r="AP5" s="20" t="s">
        <v>530</v>
      </c>
      <c r="AQ5" s="20" t="s">
        <v>531</v>
      </c>
      <c r="AR5" s="21" t="s">
        <v>534</v>
      </c>
      <c r="AS5" s="21" t="s">
        <v>533</v>
      </c>
      <c r="AT5" s="20" t="s">
        <v>532</v>
      </c>
      <c r="AU5" s="20" t="s">
        <v>577</v>
      </c>
      <c r="AV5" s="20" t="s">
        <v>578</v>
      </c>
      <c r="AW5" s="20" t="s">
        <v>579</v>
      </c>
      <c r="AX5" s="20" t="s">
        <v>581</v>
      </c>
      <c r="AY5" s="20" t="s">
        <v>580</v>
      </c>
      <c r="AZ5" s="20" t="s">
        <v>582</v>
      </c>
      <c r="BA5" s="20" t="s">
        <v>608</v>
      </c>
      <c r="BB5" s="20" t="s">
        <v>609</v>
      </c>
      <c r="BC5" s="20" t="s">
        <v>610</v>
      </c>
      <c r="BD5" s="20" t="s">
        <v>611</v>
      </c>
      <c r="BE5" s="20" t="s">
        <v>612</v>
      </c>
      <c r="BF5" s="20" t="s">
        <v>613</v>
      </c>
      <c r="BG5" s="20" t="s">
        <v>654</v>
      </c>
      <c r="BH5" s="20" t="s">
        <v>655</v>
      </c>
      <c r="BI5" s="20" t="s">
        <v>656</v>
      </c>
      <c r="BJ5" s="20" t="s">
        <v>657</v>
      </c>
      <c r="BK5" s="20" t="s">
        <v>658</v>
      </c>
      <c r="BL5" s="20" t="s">
        <v>659</v>
      </c>
      <c r="BM5" s="20" t="s">
        <v>695</v>
      </c>
      <c r="BN5" s="21" t="s">
        <v>698</v>
      </c>
      <c r="BO5" s="20" t="s">
        <v>726</v>
      </c>
      <c r="BP5" s="20" t="s">
        <v>696</v>
      </c>
      <c r="BQ5" s="20" t="s">
        <v>727</v>
      </c>
      <c r="BR5" s="20" t="s">
        <v>697</v>
      </c>
      <c r="BS5" s="21" t="s">
        <v>728</v>
      </c>
      <c r="BT5" s="20" t="s">
        <v>729</v>
      </c>
      <c r="BU5" s="20" t="s">
        <v>730</v>
      </c>
      <c r="BV5" s="20" t="s">
        <v>731</v>
      </c>
      <c r="BW5" s="20" t="s">
        <v>732</v>
      </c>
      <c r="BX5" s="20" t="s">
        <v>733</v>
      </c>
      <c r="BY5" s="20" t="s">
        <v>734</v>
      </c>
      <c r="BZ5" s="20" t="s">
        <v>735</v>
      </c>
      <c r="CA5" s="20" t="s">
        <v>736</v>
      </c>
      <c r="CB5" s="20" t="s">
        <v>831</v>
      </c>
      <c r="CC5" s="20" t="s">
        <v>832</v>
      </c>
      <c r="CD5" s="20" t="s">
        <v>833</v>
      </c>
      <c r="CE5" s="20" t="s">
        <v>835</v>
      </c>
      <c r="CF5" s="20" t="s">
        <v>834</v>
      </c>
      <c r="CG5" s="20" t="s">
        <v>836</v>
      </c>
      <c r="CH5" s="20" t="s">
        <v>873</v>
      </c>
      <c r="CI5" s="20" t="s">
        <v>874</v>
      </c>
      <c r="CJ5" s="20" t="s">
        <v>875</v>
      </c>
      <c r="CK5" s="20" t="s">
        <v>876</v>
      </c>
      <c r="CL5" s="20" t="s">
        <v>877</v>
      </c>
      <c r="CM5" s="20" t="s">
        <v>878</v>
      </c>
      <c r="CN5" s="20" t="s">
        <v>879</v>
      </c>
      <c r="CO5" s="20" t="s">
        <v>880</v>
      </c>
      <c r="CP5" s="20" t="s">
        <v>881</v>
      </c>
      <c r="CQ5" s="20" t="s">
        <v>959</v>
      </c>
      <c r="CR5" s="20" t="s">
        <v>954</v>
      </c>
      <c r="CS5" s="20" t="s">
        <v>960</v>
      </c>
      <c r="CT5" s="20" t="s">
        <v>955</v>
      </c>
      <c r="CU5" s="20" t="s">
        <v>961</v>
      </c>
      <c r="CV5" s="20" t="s">
        <v>956</v>
      </c>
      <c r="CW5" s="20" t="s">
        <v>962</v>
      </c>
      <c r="CX5" s="20" t="s">
        <v>957</v>
      </c>
      <c r="CY5" s="20" t="s">
        <v>963</v>
      </c>
      <c r="CZ5" s="20" t="s">
        <v>958</v>
      </c>
      <c r="DA5" s="20" t="s">
        <v>964</v>
      </c>
      <c r="DB5" s="20" t="s">
        <v>1029</v>
      </c>
      <c r="DC5" s="20" t="s">
        <v>1030</v>
      </c>
      <c r="DD5" s="20" t="s">
        <v>1031</v>
      </c>
      <c r="DE5" s="20" t="s">
        <v>1032</v>
      </c>
      <c r="DF5" s="21" t="s">
        <v>1033</v>
      </c>
      <c r="DG5" s="20" t="s">
        <v>1034</v>
      </c>
      <c r="DH5" s="20" t="s">
        <v>1035</v>
      </c>
      <c r="DI5" s="21" t="s">
        <v>1036</v>
      </c>
      <c r="DJ5" s="20" t="s">
        <v>1037</v>
      </c>
      <c r="DK5" s="20" t="s">
        <v>1081</v>
      </c>
      <c r="DL5" s="21" t="s">
        <v>1082</v>
      </c>
      <c r="DM5" s="20" t="s">
        <v>1085</v>
      </c>
      <c r="DN5" s="20" t="s">
        <v>1083</v>
      </c>
      <c r="DO5" s="21" t="s">
        <v>1086</v>
      </c>
      <c r="DP5" s="20" t="s">
        <v>1089</v>
      </c>
      <c r="DQ5" s="20" t="s">
        <v>1087</v>
      </c>
      <c r="DR5" s="21" t="s">
        <v>1084</v>
      </c>
      <c r="DS5" s="20" t="s">
        <v>1088</v>
      </c>
      <c r="DT5" s="20" t="s">
        <v>1135</v>
      </c>
      <c r="DU5" s="20" t="s">
        <v>1136</v>
      </c>
      <c r="DV5" s="20" t="s">
        <v>1137</v>
      </c>
      <c r="DW5" s="20" t="s">
        <v>1138</v>
      </c>
      <c r="DX5" s="20" t="s">
        <v>1139</v>
      </c>
      <c r="DY5" s="20" t="s">
        <v>1140</v>
      </c>
      <c r="DZ5" s="20" t="s">
        <v>1141</v>
      </c>
      <c r="EA5" s="20" t="s">
        <v>1142</v>
      </c>
      <c r="EB5" s="20" t="s">
        <v>1143</v>
      </c>
      <c r="EC5" s="14"/>
      <c r="ED5" s="14"/>
    </row>
    <row r="6" spans="2:134" x14ac:dyDescent="0.25">
      <c r="B6" s="14"/>
      <c r="C6" s="16"/>
      <c r="D6" s="2"/>
      <c r="E6" s="2" t="s">
        <v>78</v>
      </c>
      <c r="F6" s="20" t="s">
        <v>76</v>
      </c>
      <c r="G6" s="20" t="s">
        <v>80</v>
      </c>
      <c r="H6" s="20" t="s">
        <v>76</v>
      </c>
      <c r="I6" s="20" t="s">
        <v>80</v>
      </c>
      <c r="J6" s="20" t="s">
        <v>81</v>
      </c>
      <c r="K6" s="20" t="s">
        <v>76</v>
      </c>
      <c r="L6" s="20" t="s">
        <v>80</v>
      </c>
      <c r="M6" s="20" t="s">
        <v>81</v>
      </c>
      <c r="N6" s="20" t="s">
        <v>76</v>
      </c>
      <c r="O6" s="20" t="s">
        <v>80</v>
      </c>
      <c r="P6" s="20" t="s">
        <v>81</v>
      </c>
      <c r="Q6" s="20" t="s">
        <v>76</v>
      </c>
      <c r="R6" s="20" t="s">
        <v>80</v>
      </c>
      <c r="S6" s="20" t="s">
        <v>81</v>
      </c>
      <c r="T6" s="20" t="s">
        <v>81</v>
      </c>
      <c r="U6" s="20" t="s">
        <v>76</v>
      </c>
      <c r="V6" s="20" t="s">
        <v>80</v>
      </c>
      <c r="W6" s="20" t="s">
        <v>81</v>
      </c>
      <c r="X6" s="20" t="s">
        <v>76</v>
      </c>
      <c r="Y6" s="20" t="s">
        <v>80</v>
      </c>
      <c r="Z6" s="20" t="s">
        <v>81</v>
      </c>
      <c r="AA6" s="20" t="s">
        <v>76</v>
      </c>
      <c r="AB6" s="20" t="s">
        <v>80</v>
      </c>
      <c r="AC6" s="20" t="s">
        <v>81</v>
      </c>
      <c r="AD6" s="20" t="s">
        <v>76</v>
      </c>
      <c r="AE6" s="20" t="s">
        <v>80</v>
      </c>
      <c r="AF6" s="20" t="s">
        <v>81</v>
      </c>
      <c r="AG6" s="20" t="s">
        <v>76</v>
      </c>
      <c r="AH6" s="20" t="s">
        <v>80</v>
      </c>
      <c r="AI6" s="20" t="s">
        <v>81</v>
      </c>
      <c r="AJ6" s="20" t="s">
        <v>76</v>
      </c>
      <c r="AK6" s="20" t="s">
        <v>80</v>
      </c>
      <c r="AL6" s="20" t="s">
        <v>81</v>
      </c>
      <c r="AM6" s="20" t="s">
        <v>76</v>
      </c>
      <c r="AN6" s="20" t="s">
        <v>80</v>
      </c>
      <c r="AO6" s="20" t="s">
        <v>81</v>
      </c>
      <c r="AP6" s="20" t="s">
        <v>76</v>
      </c>
      <c r="AQ6" s="20" t="s">
        <v>80</v>
      </c>
      <c r="AR6" s="20" t="s">
        <v>81</v>
      </c>
      <c r="AS6" s="20" t="s">
        <v>76</v>
      </c>
      <c r="AT6" s="20" t="s">
        <v>80</v>
      </c>
      <c r="AU6" s="20" t="s">
        <v>81</v>
      </c>
      <c r="AV6" s="20" t="s">
        <v>76</v>
      </c>
      <c r="AW6" s="20" t="s">
        <v>80</v>
      </c>
      <c r="AX6" s="20" t="s">
        <v>81</v>
      </c>
      <c r="AY6" s="20" t="s">
        <v>76</v>
      </c>
      <c r="AZ6" s="20" t="s">
        <v>80</v>
      </c>
      <c r="BA6" s="20" t="s">
        <v>81</v>
      </c>
      <c r="BB6" s="20" t="s">
        <v>76</v>
      </c>
      <c r="BC6" s="20" t="s">
        <v>80</v>
      </c>
      <c r="BD6" s="20" t="s">
        <v>81</v>
      </c>
      <c r="BE6" s="20" t="s">
        <v>76</v>
      </c>
      <c r="BF6" s="20" t="s">
        <v>80</v>
      </c>
      <c r="BG6" s="20" t="s">
        <v>81</v>
      </c>
      <c r="BH6" s="20" t="s">
        <v>76</v>
      </c>
      <c r="BI6" s="20" t="s">
        <v>80</v>
      </c>
      <c r="BJ6" s="20" t="s">
        <v>81</v>
      </c>
      <c r="BK6" s="20" t="s">
        <v>76</v>
      </c>
      <c r="BL6" s="20" t="s">
        <v>80</v>
      </c>
      <c r="BM6" s="20" t="s">
        <v>81</v>
      </c>
      <c r="BN6" s="20" t="s">
        <v>76</v>
      </c>
      <c r="BO6" s="20" t="s">
        <v>80</v>
      </c>
      <c r="BP6" s="20" t="s">
        <v>81</v>
      </c>
      <c r="BQ6" s="20" t="s">
        <v>76</v>
      </c>
      <c r="BR6" s="20" t="s">
        <v>80</v>
      </c>
      <c r="BS6" s="20" t="s">
        <v>81</v>
      </c>
      <c r="BT6" s="20" t="s">
        <v>76</v>
      </c>
      <c r="BU6" s="20" t="s">
        <v>80</v>
      </c>
      <c r="BV6" s="20" t="s">
        <v>81</v>
      </c>
      <c r="BW6" s="20" t="s">
        <v>76</v>
      </c>
      <c r="BX6" s="20" t="s">
        <v>80</v>
      </c>
      <c r="BY6" s="20" t="s">
        <v>81</v>
      </c>
      <c r="BZ6" s="20" t="s">
        <v>76</v>
      </c>
      <c r="CA6" s="20" t="s">
        <v>80</v>
      </c>
      <c r="CB6" s="20" t="s">
        <v>81</v>
      </c>
      <c r="CC6" s="20" t="s">
        <v>76</v>
      </c>
      <c r="CD6" s="20" t="s">
        <v>80</v>
      </c>
      <c r="CE6" s="20" t="s">
        <v>81</v>
      </c>
      <c r="CF6" s="20" t="s">
        <v>76</v>
      </c>
      <c r="CG6" s="20" t="s">
        <v>80</v>
      </c>
      <c r="CH6" s="20" t="s">
        <v>81</v>
      </c>
      <c r="CI6" s="20" t="s">
        <v>76</v>
      </c>
      <c r="CJ6" s="20" t="s">
        <v>80</v>
      </c>
      <c r="CK6" s="20" t="s">
        <v>81</v>
      </c>
      <c r="CL6" s="20" t="s">
        <v>76</v>
      </c>
      <c r="CM6" s="20" t="s">
        <v>80</v>
      </c>
      <c r="CN6" s="20" t="s">
        <v>81</v>
      </c>
      <c r="CO6" s="20" t="s">
        <v>76</v>
      </c>
      <c r="CP6" s="20" t="s">
        <v>80</v>
      </c>
      <c r="CQ6" s="20" t="s">
        <v>81</v>
      </c>
      <c r="CR6" s="20" t="s">
        <v>76</v>
      </c>
      <c r="CS6" s="20" t="s">
        <v>80</v>
      </c>
      <c r="CT6" s="20" t="s">
        <v>81</v>
      </c>
      <c r="CU6" s="20" t="s">
        <v>76</v>
      </c>
      <c r="CV6" s="20" t="s">
        <v>80</v>
      </c>
      <c r="CW6" s="20" t="s">
        <v>81</v>
      </c>
      <c r="CX6" s="20" t="s">
        <v>76</v>
      </c>
      <c r="CY6" s="20" t="s">
        <v>80</v>
      </c>
      <c r="CZ6" s="20" t="s">
        <v>81</v>
      </c>
      <c r="DA6" s="20" t="s">
        <v>76</v>
      </c>
      <c r="DB6" s="20" t="s">
        <v>80</v>
      </c>
      <c r="DC6" s="20" t="s">
        <v>81</v>
      </c>
      <c r="DD6" s="20" t="s">
        <v>76</v>
      </c>
      <c r="DE6" s="20" t="s">
        <v>80</v>
      </c>
      <c r="DF6" s="20" t="s">
        <v>81</v>
      </c>
      <c r="DG6" s="20" t="s">
        <v>76</v>
      </c>
      <c r="DH6" s="20" t="s">
        <v>80</v>
      </c>
      <c r="DI6" s="20" t="s">
        <v>81</v>
      </c>
      <c r="DJ6" s="20" t="s">
        <v>76</v>
      </c>
      <c r="DK6" s="20" t="s">
        <v>80</v>
      </c>
      <c r="DL6" s="20" t="s">
        <v>81</v>
      </c>
      <c r="DM6" s="20" t="s">
        <v>76</v>
      </c>
      <c r="DN6" s="20" t="s">
        <v>80</v>
      </c>
      <c r="DO6" s="20" t="s">
        <v>81</v>
      </c>
      <c r="DP6" s="20" t="s">
        <v>76</v>
      </c>
      <c r="DQ6" s="20" t="s">
        <v>80</v>
      </c>
      <c r="DR6" s="20" t="s">
        <v>81</v>
      </c>
      <c r="DS6" s="20" t="s">
        <v>76</v>
      </c>
      <c r="DT6" s="20" t="s">
        <v>80</v>
      </c>
      <c r="DU6" s="20" t="s">
        <v>81</v>
      </c>
      <c r="DV6" s="20" t="s">
        <v>76</v>
      </c>
      <c r="DW6" s="20" t="s">
        <v>80</v>
      </c>
      <c r="DX6" s="20" t="s">
        <v>81</v>
      </c>
      <c r="DY6" s="20" t="s">
        <v>76</v>
      </c>
      <c r="DZ6" s="20" t="s">
        <v>80</v>
      </c>
      <c r="EA6" s="20" t="s">
        <v>81</v>
      </c>
      <c r="EB6" s="20" t="s">
        <v>76</v>
      </c>
      <c r="EC6" s="14"/>
      <c r="ED6" s="14"/>
    </row>
    <row r="7" spans="2:134" x14ac:dyDescent="0.25">
      <c r="B7" s="14"/>
      <c r="C7" s="16"/>
      <c r="D7" s="2" t="s">
        <v>13</v>
      </c>
      <c r="E7" s="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9"/>
      <c r="R7" s="5"/>
      <c r="S7" s="9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13" t="s">
        <v>82</v>
      </c>
      <c r="ED7" s="14"/>
    </row>
    <row r="8" spans="2:134" x14ac:dyDescent="0.25">
      <c r="B8" s="14"/>
      <c r="C8" s="1" t="s">
        <v>0</v>
      </c>
      <c r="D8" s="4" t="s">
        <v>14</v>
      </c>
      <c r="E8" s="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2" t="s">
        <v>12</v>
      </c>
      <c r="ED8" s="14"/>
    </row>
    <row r="9" spans="2:134" x14ac:dyDescent="0.25">
      <c r="B9" s="14"/>
      <c r="C9" s="1" t="s">
        <v>1</v>
      </c>
      <c r="D9" s="2" t="s">
        <v>15</v>
      </c>
      <c r="E9" s="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2"/>
      <c r="ED9" s="14"/>
    </row>
    <row r="10" spans="2:134" ht="15.75" x14ac:dyDescent="0.25">
      <c r="B10" s="14"/>
      <c r="C10" s="1" t="s">
        <v>2</v>
      </c>
      <c r="D10" s="2" t="s">
        <v>16</v>
      </c>
      <c r="E10" s="2"/>
      <c r="F10" s="12"/>
      <c r="G10" s="12"/>
      <c r="H10" s="12"/>
      <c r="I10" s="12"/>
      <c r="J10" s="12"/>
      <c r="K10" s="12" t="s">
        <v>11</v>
      </c>
      <c r="L10" s="12"/>
      <c r="M10" s="12"/>
      <c r="N10" s="12" t="s">
        <v>11</v>
      </c>
      <c r="O10" s="12" t="s">
        <v>11</v>
      </c>
      <c r="P10" s="12" t="s">
        <v>12</v>
      </c>
      <c r="Q10" s="12" t="s">
        <v>11</v>
      </c>
      <c r="R10" s="12"/>
      <c r="S10" s="12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2">
        <v>4</v>
      </c>
      <c r="ED10" s="14"/>
    </row>
    <row r="11" spans="2:134" s="1" customFormat="1" ht="15.75" x14ac:dyDescent="0.25">
      <c r="B11" s="16"/>
      <c r="C11" s="1" t="s">
        <v>3</v>
      </c>
      <c r="D11" s="2" t="s">
        <v>17</v>
      </c>
      <c r="E11" s="2"/>
      <c r="F11" s="12"/>
      <c r="G11" s="12"/>
      <c r="H11" s="12"/>
      <c r="I11" s="12" t="s">
        <v>11</v>
      </c>
      <c r="J11" s="12" t="s">
        <v>11</v>
      </c>
      <c r="K11" s="12"/>
      <c r="L11" s="12" t="s">
        <v>11</v>
      </c>
      <c r="M11" s="12" t="s">
        <v>11</v>
      </c>
      <c r="N11" s="12"/>
      <c r="O11" s="12"/>
      <c r="P11" s="12" t="s">
        <v>11</v>
      </c>
      <c r="Q11" s="12"/>
      <c r="R11" s="12" t="s">
        <v>11</v>
      </c>
      <c r="S11" s="12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2">
        <v>6</v>
      </c>
      <c r="ED11" s="16"/>
    </row>
    <row r="12" spans="2:134" s="1" customFormat="1" ht="15.75" x14ac:dyDescent="0.25">
      <c r="B12" s="16"/>
      <c r="C12" s="1" t="s">
        <v>4</v>
      </c>
      <c r="D12" s="2" t="s">
        <v>18</v>
      </c>
      <c r="E12" s="2"/>
      <c r="F12" s="12"/>
      <c r="G12" s="12" t="s">
        <v>11</v>
      </c>
      <c r="H12" s="12" t="s">
        <v>11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 t="s">
        <v>47</v>
      </c>
      <c r="T12" s="11" t="s">
        <v>11</v>
      </c>
      <c r="U12" s="11" t="s">
        <v>11</v>
      </c>
      <c r="V12" s="11" t="s">
        <v>11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 t="s">
        <v>11</v>
      </c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 t="s">
        <v>11</v>
      </c>
      <c r="BK12" s="11"/>
      <c r="BL12" s="11" t="s">
        <v>11</v>
      </c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 t="s">
        <v>11</v>
      </c>
      <c r="DO12" s="11"/>
      <c r="DP12" s="11" t="s">
        <v>11</v>
      </c>
      <c r="DQ12" s="11" t="s">
        <v>11</v>
      </c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2">
        <v>12</v>
      </c>
      <c r="ED12" s="16"/>
    </row>
    <row r="13" spans="2:134" s="1" customFormat="1" ht="15.75" x14ac:dyDescent="0.25">
      <c r="B13" s="16"/>
      <c r="C13" s="1" t="s">
        <v>5</v>
      </c>
      <c r="D13" s="2" t="s">
        <v>19</v>
      </c>
      <c r="E13" s="2"/>
      <c r="F13" s="19" t="s">
        <v>11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1"/>
      <c r="U13" s="11"/>
      <c r="V13" s="11"/>
      <c r="W13" s="11" t="s">
        <v>11</v>
      </c>
      <c r="X13" s="11" t="s">
        <v>11</v>
      </c>
      <c r="Y13" s="11"/>
      <c r="Z13" s="11" t="s">
        <v>11</v>
      </c>
      <c r="AA13" s="11" t="s">
        <v>11</v>
      </c>
      <c r="AB13" s="11" t="s">
        <v>11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 t="s">
        <v>11</v>
      </c>
      <c r="AS13" s="11" t="s">
        <v>11</v>
      </c>
      <c r="AT13" s="11" t="s">
        <v>11</v>
      </c>
      <c r="AU13" s="11"/>
      <c r="AV13" s="11" t="s">
        <v>11</v>
      </c>
      <c r="AW13" s="11"/>
      <c r="AX13" s="11" t="s">
        <v>11</v>
      </c>
      <c r="AY13" s="11" t="s">
        <v>11</v>
      </c>
      <c r="AZ13" s="11" t="s">
        <v>11</v>
      </c>
      <c r="BA13" s="11"/>
      <c r="BB13" s="11"/>
      <c r="BC13" s="11"/>
      <c r="BD13" s="11"/>
      <c r="BE13" s="11"/>
      <c r="BF13" s="11"/>
      <c r="BG13" s="11"/>
      <c r="BH13" s="11" t="s">
        <v>11</v>
      </c>
      <c r="BI13" s="11" t="s">
        <v>11</v>
      </c>
      <c r="BJ13" s="11"/>
      <c r="BK13" s="11" t="s">
        <v>11</v>
      </c>
      <c r="BL13" s="11"/>
      <c r="BM13" s="11" t="s">
        <v>11</v>
      </c>
      <c r="BN13" s="11" t="s">
        <v>11</v>
      </c>
      <c r="BO13" s="11" t="s">
        <v>11</v>
      </c>
      <c r="BP13" s="11" t="s">
        <v>11</v>
      </c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 t="s">
        <v>11</v>
      </c>
      <c r="DN13" s="11"/>
      <c r="DO13" s="11" t="s">
        <v>11</v>
      </c>
      <c r="DP13" s="11"/>
      <c r="DQ13" s="11"/>
      <c r="DR13" s="11" t="s">
        <v>11</v>
      </c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2">
        <v>23</v>
      </c>
      <c r="ED13" s="16"/>
    </row>
    <row r="14" spans="2:134" s="1" customFormat="1" x14ac:dyDescent="0.25">
      <c r="B14" s="16"/>
      <c r="C14" s="1" t="s">
        <v>6</v>
      </c>
      <c r="D14" s="2" t="s">
        <v>20</v>
      </c>
      <c r="E14" s="2"/>
      <c r="F14" s="98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1"/>
      <c r="U14" s="11"/>
      <c r="V14" s="11"/>
      <c r="W14" s="11"/>
      <c r="X14" s="11"/>
      <c r="Y14" s="11" t="s">
        <v>11</v>
      </c>
      <c r="Z14" s="11"/>
      <c r="AA14" s="11"/>
      <c r="AB14" s="11"/>
      <c r="AC14" s="11" t="s">
        <v>11</v>
      </c>
      <c r="AD14" s="11" t="s">
        <v>11</v>
      </c>
      <c r="AE14" s="11" t="s">
        <v>11</v>
      </c>
      <c r="AF14" s="11" t="s">
        <v>11</v>
      </c>
      <c r="AG14" s="11" t="s">
        <v>11</v>
      </c>
      <c r="AH14" s="11" t="s">
        <v>11</v>
      </c>
      <c r="AI14" s="11" t="s">
        <v>11</v>
      </c>
      <c r="AJ14" s="11" t="s">
        <v>11</v>
      </c>
      <c r="AK14" s="11" t="s">
        <v>11</v>
      </c>
      <c r="AL14" s="11" t="s">
        <v>11</v>
      </c>
      <c r="AM14" s="11" t="s">
        <v>11</v>
      </c>
      <c r="AN14" s="11" t="s">
        <v>11</v>
      </c>
      <c r="AO14" s="11"/>
      <c r="AP14" s="11" t="s">
        <v>11</v>
      </c>
      <c r="AQ14" s="11" t="s">
        <v>11</v>
      </c>
      <c r="AR14" s="11"/>
      <c r="AS14" s="11"/>
      <c r="AT14" s="11"/>
      <c r="AU14" s="11" t="s">
        <v>11</v>
      </c>
      <c r="AV14" s="11"/>
      <c r="AW14" s="11"/>
      <c r="AX14" s="11"/>
      <c r="AY14" s="11"/>
      <c r="AZ14" s="11"/>
      <c r="BA14" s="11" t="s">
        <v>11</v>
      </c>
      <c r="BB14" s="11" t="s">
        <v>11</v>
      </c>
      <c r="BC14" s="11" t="s">
        <v>11</v>
      </c>
      <c r="BD14" s="11" t="s">
        <v>11</v>
      </c>
      <c r="BE14" s="11" t="s">
        <v>11</v>
      </c>
      <c r="BF14" s="11"/>
      <c r="BG14" s="11" t="s">
        <v>11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 t="s">
        <v>11</v>
      </c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 t="s">
        <v>11</v>
      </c>
      <c r="DL14" s="11" t="s">
        <v>11</v>
      </c>
      <c r="DM14" s="11"/>
      <c r="DN14" s="11"/>
      <c r="DO14" s="11"/>
      <c r="DP14" s="11"/>
      <c r="DQ14" s="11"/>
      <c r="DR14" s="11"/>
      <c r="DS14" s="11" t="s">
        <v>11</v>
      </c>
      <c r="DT14" s="11" t="s">
        <v>11</v>
      </c>
      <c r="DU14" s="11"/>
      <c r="DV14" s="11"/>
      <c r="DW14" s="11" t="s">
        <v>11</v>
      </c>
      <c r="DX14" s="11"/>
      <c r="DY14" s="11"/>
      <c r="DZ14" s="11"/>
      <c r="EA14" s="11"/>
      <c r="EB14" s="11"/>
      <c r="EC14" s="2">
        <v>28</v>
      </c>
      <c r="ED14" s="16"/>
    </row>
    <row r="15" spans="2:134" s="1" customFormat="1" x14ac:dyDescent="0.25">
      <c r="B15" s="16"/>
      <c r="C15" s="1" t="s">
        <v>7</v>
      </c>
      <c r="D15" s="2" t="s">
        <v>21</v>
      </c>
      <c r="E15" s="2"/>
      <c r="F15" s="98"/>
      <c r="G15" s="98"/>
      <c r="H15" s="98"/>
      <c r="I15" s="98"/>
      <c r="J15" s="98"/>
      <c r="K15" s="100"/>
      <c r="L15" s="100"/>
      <c r="M15" s="100"/>
      <c r="N15" s="100"/>
      <c r="O15" s="100"/>
      <c r="P15" s="100"/>
      <c r="Q15" s="100"/>
      <c r="R15" s="100"/>
      <c r="S15" s="10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 t="s">
        <v>11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 t="s">
        <v>11</v>
      </c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 t="s">
        <v>11</v>
      </c>
      <c r="BS15" s="11" t="s">
        <v>11</v>
      </c>
      <c r="BT15" s="11" t="s">
        <v>11</v>
      </c>
      <c r="BU15" s="11" t="s">
        <v>11</v>
      </c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 t="s">
        <v>11</v>
      </c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 t="s">
        <v>11</v>
      </c>
      <c r="DV15" s="11" t="s">
        <v>11</v>
      </c>
      <c r="DW15" s="11"/>
      <c r="DX15" s="11" t="s">
        <v>11</v>
      </c>
      <c r="DY15" s="11" t="s">
        <v>11</v>
      </c>
      <c r="DZ15" s="11"/>
      <c r="EA15" s="11"/>
      <c r="EB15" s="11"/>
      <c r="EC15" s="2">
        <v>11</v>
      </c>
      <c r="ED15" s="16"/>
    </row>
    <row r="16" spans="2:134" s="1" customFormat="1" x14ac:dyDescent="0.25">
      <c r="B16" s="16"/>
      <c r="C16" s="1" t="s">
        <v>8</v>
      </c>
      <c r="D16" s="2" t="s">
        <v>22</v>
      </c>
      <c r="E16" s="2"/>
      <c r="F16" s="98"/>
      <c r="G16" s="98"/>
      <c r="H16" s="98"/>
      <c r="I16" s="98"/>
      <c r="J16" s="98"/>
      <c r="K16" s="98"/>
      <c r="L16" s="98"/>
      <c r="M16" s="100"/>
      <c r="N16" s="100"/>
      <c r="O16" s="100"/>
      <c r="P16" s="100"/>
      <c r="Q16" s="100"/>
      <c r="R16" s="100"/>
      <c r="S16" s="10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 t="s">
        <v>11</v>
      </c>
      <c r="BW16" s="11" t="s">
        <v>11</v>
      </c>
      <c r="BX16" s="11"/>
      <c r="BY16" s="11"/>
      <c r="BZ16" s="11"/>
      <c r="CA16" s="11"/>
      <c r="CB16" s="11"/>
      <c r="CC16" s="11"/>
      <c r="CD16" s="11" t="s">
        <v>11</v>
      </c>
      <c r="CE16" s="11" t="s">
        <v>11</v>
      </c>
      <c r="CF16" s="11" t="s">
        <v>11</v>
      </c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 t="s">
        <v>11</v>
      </c>
      <c r="CX16" s="11" t="s">
        <v>11</v>
      </c>
      <c r="CY16" s="11" t="s">
        <v>11</v>
      </c>
      <c r="CZ16" s="11" t="s">
        <v>11</v>
      </c>
      <c r="DA16" s="11"/>
      <c r="DB16" s="11"/>
      <c r="DC16" s="11"/>
      <c r="DD16" s="11"/>
      <c r="DE16" s="11"/>
      <c r="DF16" s="11"/>
      <c r="DG16" s="11"/>
      <c r="DH16" s="11" t="s">
        <v>11</v>
      </c>
      <c r="DI16" s="11" t="s">
        <v>11</v>
      </c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 t="s">
        <v>11</v>
      </c>
      <c r="EA16" s="11"/>
      <c r="EB16" s="11"/>
      <c r="EC16" s="2">
        <v>12</v>
      </c>
      <c r="ED16" s="16"/>
    </row>
    <row r="17" spans="2:137" s="1" customFormat="1" x14ac:dyDescent="0.25">
      <c r="B17" s="16"/>
      <c r="C17" s="1" t="s">
        <v>9</v>
      </c>
      <c r="D17" s="2" t="s">
        <v>23</v>
      </c>
      <c r="E17" s="2"/>
      <c r="F17" s="98"/>
      <c r="G17" s="98"/>
      <c r="H17" s="98"/>
      <c r="I17" s="98"/>
      <c r="J17" s="98"/>
      <c r="K17" s="98"/>
      <c r="L17" s="98"/>
      <c r="M17" s="98"/>
      <c r="N17" s="98"/>
      <c r="O17" s="100"/>
      <c r="P17" s="100"/>
      <c r="Q17" s="100"/>
      <c r="R17" s="100"/>
      <c r="S17" s="10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 t="s">
        <v>11</v>
      </c>
      <c r="BY17" s="11" t="s">
        <v>11</v>
      </c>
      <c r="BZ17" s="11" t="s">
        <v>11</v>
      </c>
      <c r="CA17" s="11"/>
      <c r="CB17" s="11"/>
      <c r="CC17" s="11" t="s">
        <v>11</v>
      </c>
      <c r="CD17" s="11"/>
      <c r="CE17" s="11"/>
      <c r="CF17" s="11"/>
      <c r="CG17" s="11" t="s">
        <v>11</v>
      </c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 t="s">
        <v>11</v>
      </c>
      <c r="CV17" s="11" t="s">
        <v>11</v>
      </c>
      <c r="CW17" s="11"/>
      <c r="CX17" s="11"/>
      <c r="CY17" s="11"/>
      <c r="CZ17" s="11"/>
      <c r="DA17" s="11" t="s">
        <v>11</v>
      </c>
      <c r="DB17" s="11" t="s">
        <v>11</v>
      </c>
      <c r="DC17" s="11"/>
      <c r="DD17" s="11"/>
      <c r="DE17" s="11"/>
      <c r="DF17" s="11"/>
      <c r="DG17" s="11" t="s">
        <v>11</v>
      </c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 t="s">
        <v>11</v>
      </c>
      <c r="EB17" s="11" t="s">
        <v>11</v>
      </c>
      <c r="EC17" s="2">
        <v>12</v>
      </c>
      <c r="ED17" s="16"/>
    </row>
    <row r="18" spans="2:137" s="1" customFormat="1" x14ac:dyDescent="0.25">
      <c r="B18" s="16"/>
      <c r="C18" s="1" t="s">
        <v>10</v>
      </c>
      <c r="D18" s="2" t="s">
        <v>24</v>
      </c>
      <c r="E18" s="2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100"/>
      <c r="S18" s="10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 t="s">
        <v>11</v>
      </c>
      <c r="CB18" s="11" t="s">
        <v>11</v>
      </c>
      <c r="CC18" s="11"/>
      <c r="CD18" s="11"/>
      <c r="CE18" s="11"/>
      <c r="CF18" s="11"/>
      <c r="CG18" s="11"/>
      <c r="CH18" s="11" t="s">
        <v>11</v>
      </c>
      <c r="CI18" s="11" t="s">
        <v>11</v>
      </c>
      <c r="CJ18" s="11" t="s">
        <v>11</v>
      </c>
      <c r="CK18" s="11"/>
      <c r="CL18" s="11"/>
      <c r="CM18" s="11"/>
      <c r="CN18" s="11"/>
      <c r="CO18" s="11"/>
      <c r="CP18" s="11"/>
      <c r="CQ18" s="11" t="s">
        <v>11</v>
      </c>
      <c r="CR18" s="11" t="s">
        <v>11</v>
      </c>
      <c r="CS18" s="11" t="s">
        <v>11</v>
      </c>
      <c r="CT18" s="11" t="s">
        <v>11</v>
      </c>
      <c r="CU18" s="11"/>
      <c r="CV18" s="11"/>
      <c r="CW18" s="11"/>
      <c r="CX18" s="11"/>
      <c r="CY18" s="11"/>
      <c r="CZ18" s="11"/>
      <c r="DA18" s="11"/>
      <c r="DB18" s="11"/>
      <c r="DC18" s="11" t="s">
        <v>11</v>
      </c>
      <c r="DD18" s="11" t="s">
        <v>11</v>
      </c>
      <c r="DE18" s="11" t="s">
        <v>11</v>
      </c>
      <c r="DF18" s="11" t="s">
        <v>11</v>
      </c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2">
        <v>13</v>
      </c>
      <c r="ED18" s="16"/>
    </row>
    <row r="19" spans="2:137" s="1" customFormat="1" x14ac:dyDescent="0.25">
      <c r="B19" s="16"/>
      <c r="C19" s="1" t="s">
        <v>181</v>
      </c>
      <c r="D19" s="2" t="s">
        <v>182</v>
      </c>
      <c r="E19" s="2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 t="s">
        <v>11</v>
      </c>
      <c r="CL19" s="11" t="s">
        <v>11</v>
      </c>
      <c r="CM19" s="11"/>
      <c r="CN19" s="11"/>
      <c r="CO19" s="11"/>
      <c r="CP19" s="11" t="s">
        <v>11</v>
      </c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2">
        <v>3</v>
      </c>
      <c r="ED19" s="16"/>
    </row>
    <row r="20" spans="2:137" s="1" customFormat="1" x14ac:dyDescent="0.25">
      <c r="B20" s="16"/>
      <c r="C20" s="1" t="s">
        <v>605</v>
      </c>
      <c r="D20" s="2" t="s">
        <v>606</v>
      </c>
      <c r="E20" s="2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 t="s">
        <v>11</v>
      </c>
      <c r="CN20" s="11"/>
      <c r="CO20" s="11" t="s">
        <v>11</v>
      </c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2">
        <v>2</v>
      </c>
      <c r="ED20" s="16"/>
    </row>
    <row r="21" spans="2:137" s="1" customFormat="1" x14ac:dyDescent="0.25">
      <c r="B21" s="16"/>
      <c r="C21" s="1" t="s">
        <v>715</v>
      </c>
      <c r="D21" s="2" t="s">
        <v>716</v>
      </c>
      <c r="E21" s="2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 t="s">
        <v>11</v>
      </c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2">
        <v>1</v>
      </c>
      <c r="ED21" s="16"/>
    </row>
    <row r="22" spans="2:137" s="1" customFormat="1" x14ac:dyDescent="0.25">
      <c r="B22" s="16"/>
      <c r="C22" s="1" t="s">
        <v>801</v>
      </c>
      <c r="D22" s="2" t="s">
        <v>802</v>
      </c>
      <c r="E22" s="2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2"/>
      <c r="ED22" s="16"/>
      <c r="EE22" s="26"/>
      <c r="EF22" s="26"/>
      <c r="EG22" s="26"/>
    </row>
    <row r="23" spans="2:137" s="1" customFormat="1" x14ac:dyDescent="0.25">
      <c r="B23" s="16"/>
      <c r="C23" s="1" t="s">
        <v>803</v>
      </c>
      <c r="D23" s="2" t="s">
        <v>804</v>
      </c>
      <c r="E23" s="2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2"/>
      <c r="ED23" s="16"/>
      <c r="EE23" s="26"/>
      <c r="EF23" s="26"/>
      <c r="EG23" s="26"/>
    </row>
    <row r="24" spans="2:137" x14ac:dyDescent="0.25">
      <c r="B24" s="14"/>
      <c r="C24" s="1" t="s">
        <v>869</v>
      </c>
      <c r="D24" s="2" t="s">
        <v>868</v>
      </c>
      <c r="E24" s="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0"/>
      <c r="CW24" s="10"/>
      <c r="CX24" s="10"/>
      <c r="CY24" s="10"/>
      <c r="CZ24" s="10"/>
      <c r="DA24" s="10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2"/>
      <c r="ED24" s="14"/>
      <c r="EE24" s="24"/>
      <c r="EF24" s="24"/>
      <c r="EG24" s="24"/>
    </row>
    <row r="25" spans="2:137" x14ac:dyDescent="0.25">
      <c r="B25" s="14"/>
      <c r="C25" s="1" t="s">
        <v>992</v>
      </c>
      <c r="D25" s="2" t="s">
        <v>993</v>
      </c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11"/>
      <c r="CU25" s="11"/>
      <c r="CV25" s="10"/>
      <c r="CW25" s="10"/>
      <c r="CX25" s="10"/>
      <c r="CY25" s="10"/>
      <c r="CZ25" s="10"/>
      <c r="DA25" s="10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2"/>
      <c r="ED25" s="14"/>
      <c r="EE25" s="24"/>
      <c r="EF25" s="24"/>
      <c r="EG25" s="24"/>
    </row>
    <row r="26" spans="2:137" x14ac:dyDescent="0.25">
      <c r="B26" s="14"/>
      <c r="C26" s="1" t="s">
        <v>998</v>
      </c>
      <c r="D26" s="2" t="s">
        <v>1028</v>
      </c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11"/>
      <c r="CV26" s="10"/>
      <c r="CW26" s="10"/>
      <c r="CX26" s="10"/>
      <c r="CY26" s="10"/>
      <c r="CZ26" s="10"/>
      <c r="DA26" s="10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2"/>
      <c r="ED26" s="14"/>
      <c r="EE26" s="24"/>
      <c r="EF26" s="24"/>
      <c r="EG26" s="24"/>
    </row>
    <row r="27" spans="2:137" x14ac:dyDescent="0.25">
      <c r="B27" s="14"/>
      <c r="C27" s="1" t="s">
        <v>1026</v>
      </c>
      <c r="D27" s="2" t="s">
        <v>1027</v>
      </c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10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2"/>
      <c r="ED27" s="14"/>
      <c r="EE27" s="24"/>
      <c r="EF27" s="24"/>
      <c r="EG27" s="24"/>
    </row>
    <row r="28" spans="2:137" ht="17.45" customHeight="1" x14ac:dyDescent="0.25">
      <c r="B28" s="14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5">
        <f>SUM(EC8:EC21)</f>
        <v>127</v>
      </c>
      <c r="ED28" s="14"/>
    </row>
    <row r="29" spans="2:137" x14ac:dyDescent="0.25">
      <c r="B29" s="14"/>
      <c r="C29" s="1" t="s">
        <v>75</v>
      </c>
      <c r="F29" s="20">
        <v>19</v>
      </c>
      <c r="G29" s="20">
        <v>15</v>
      </c>
      <c r="H29" s="20">
        <v>18</v>
      </c>
      <c r="I29" s="20">
        <v>14</v>
      </c>
      <c r="J29" s="20">
        <v>16</v>
      </c>
      <c r="K29" s="20">
        <v>14</v>
      </c>
      <c r="L29" s="20">
        <v>11</v>
      </c>
      <c r="M29" s="20">
        <v>20</v>
      </c>
      <c r="N29" s="20">
        <v>21</v>
      </c>
      <c r="O29" s="20">
        <v>12</v>
      </c>
      <c r="P29" s="20">
        <v>18</v>
      </c>
      <c r="Q29" s="20">
        <v>25</v>
      </c>
      <c r="R29" s="20">
        <v>13</v>
      </c>
      <c r="S29" s="25" t="s">
        <v>89</v>
      </c>
      <c r="T29" s="20">
        <v>19</v>
      </c>
      <c r="U29" s="20">
        <v>16</v>
      </c>
      <c r="V29" s="20">
        <v>14</v>
      </c>
      <c r="W29" s="20">
        <v>15</v>
      </c>
      <c r="X29" s="20">
        <v>17</v>
      </c>
      <c r="Y29" s="20">
        <v>9</v>
      </c>
      <c r="Z29" s="20">
        <v>14</v>
      </c>
      <c r="AA29" s="20">
        <v>11</v>
      </c>
      <c r="AB29" s="20">
        <v>8</v>
      </c>
      <c r="AC29" s="20">
        <v>14</v>
      </c>
      <c r="AD29" s="20">
        <v>13</v>
      </c>
      <c r="AE29" s="20">
        <v>10</v>
      </c>
      <c r="AF29" s="20">
        <v>12</v>
      </c>
      <c r="AG29" s="20">
        <v>10</v>
      </c>
      <c r="AH29" s="20">
        <v>7</v>
      </c>
      <c r="AI29" s="20">
        <v>12</v>
      </c>
      <c r="AJ29" s="20">
        <v>18</v>
      </c>
      <c r="AK29" s="20">
        <v>10</v>
      </c>
      <c r="AL29" s="20">
        <v>15</v>
      </c>
      <c r="AM29" s="20">
        <v>13</v>
      </c>
      <c r="AN29" s="20">
        <v>10</v>
      </c>
      <c r="AO29" s="20">
        <v>10</v>
      </c>
      <c r="AP29" s="20">
        <v>10</v>
      </c>
      <c r="AQ29" s="20">
        <v>9</v>
      </c>
      <c r="AR29" s="20">
        <v>8</v>
      </c>
      <c r="AS29" s="20">
        <v>8</v>
      </c>
      <c r="AT29" s="20">
        <v>9</v>
      </c>
      <c r="AU29" s="20">
        <v>15</v>
      </c>
      <c r="AV29" s="20">
        <v>11</v>
      </c>
      <c r="AW29" s="20">
        <v>8</v>
      </c>
      <c r="AX29" s="20">
        <v>8</v>
      </c>
      <c r="AY29" s="20">
        <v>13</v>
      </c>
      <c r="AZ29" s="20">
        <v>10</v>
      </c>
      <c r="BA29" s="20">
        <v>11</v>
      </c>
      <c r="BB29" s="20">
        <v>9</v>
      </c>
      <c r="BC29" s="20">
        <v>9</v>
      </c>
      <c r="BD29" s="20">
        <v>12</v>
      </c>
      <c r="BE29" s="20">
        <v>8</v>
      </c>
      <c r="BF29" s="20">
        <v>9</v>
      </c>
      <c r="BG29" s="20">
        <v>13</v>
      </c>
      <c r="BH29" s="20">
        <v>9</v>
      </c>
      <c r="BI29" s="20">
        <v>9</v>
      </c>
      <c r="BJ29" s="20">
        <v>12</v>
      </c>
      <c r="BK29" s="20">
        <v>10</v>
      </c>
      <c r="BL29" s="20">
        <v>9</v>
      </c>
      <c r="BM29" s="20">
        <v>11</v>
      </c>
      <c r="BN29" s="20">
        <v>8</v>
      </c>
      <c r="BO29" s="20">
        <v>8</v>
      </c>
      <c r="BP29" s="20">
        <v>10</v>
      </c>
      <c r="BQ29" s="20">
        <v>11</v>
      </c>
      <c r="BR29" s="20">
        <v>9</v>
      </c>
      <c r="BS29" s="20">
        <v>13</v>
      </c>
      <c r="BT29" s="20">
        <v>9</v>
      </c>
      <c r="BU29" s="20">
        <v>7</v>
      </c>
      <c r="BV29" s="20">
        <v>8</v>
      </c>
      <c r="BW29" s="20">
        <v>8</v>
      </c>
      <c r="BX29" s="20">
        <v>7</v>
      </c>
      <c r="BY29" s="20">
        <v>9</v>
      </c>
      <c r="BZ29" s="20">
        <v>8</v>
      </c>
      <c r="CA29" s="20">
        <v>8</v>
      </c>
      <c r="CB29" s="20">
        <v>10</v>
      </c>
      <c r="CC29" s="20">
        <v>8</v>
      </c>
      <c r="CD29" s="20">
        <v>7</v>
      </c>
      <c r="CE29" s="20">
        <v>11</v>
      </c>
      <c r="CF29" s="20">
        <v>16</v>
      </c>
      <c r="CG29" s="20">
        <v>5</v>
      </c>
      <c r="CH29" s="20">
        <v>14</v>
      </c>
      <c r="CI29" s="20">
        <v>7</v>
      </c>
      <c r="CJ29" s="20">
        <v>8</v>
      </c>
      <c r="CK29" s="20">
        <v>13</v>
      </c>
      <c r="CL29" s="20">
        <v>9</v>
      </c>
      <c r="CM29" s="20">
        <v>6</v>
      </c>
      <c r="CN29" s="20">
        <v>10</v>
      </c>
      <c r="CO29" s="20">
        <v>10</v>
      </c>
      <c r="CP29" s="20">
        <v>9</v>
      </c>
      <c r="CQ29" s="20">
        <v>16</v>
      </c>
      <c r="CR29" s="20">
        <v>14</v>
      </c>
      <c r="CS29" s="20">
        <v>10</v>
      </c>
      <c r="CT29" s="20">
        <v>13</v>
      </c>
      <c r="CU29" s="20">
        <v>13</v>
      </c>
      <c r="CV29" s="20">
        <v>15</v>
      </c>
      <c r="CW29" s="20">
        <v>12</v>
      </c>
      <c r="CX29" s="20">
        <v>11</v>
      </c>
      <c r="CY29" s="20">
        <v>11</v>
      </c>
      <c r="CZ29" s="20">
        <v>14</v>
      </c>
      <c r="DA29" s="20">
        <v>7</v>
      </c>
      <c r="DB29" s="20">
        <v>9</v>
      </c>
      <c r="DC29" s="20">
        <v>12</v>
      </c>
      <c r="DD29" s="20">
        <v>9</v>
      </c>
      <c r="DE29" s="20">
        <v>6</v>
      </c>
      <c r="DF29" s="20">
        <v>9</v>
      </c>
      <c r="DG29" s="20">
        <v>9</v>
      </c>
      <c r="DH29" s="20">
        <v>8</v>
      </c>
      <c r="DI29" s="20">
        <v>12</v>
      </c>
      <c r="DJ29" s="20">
        <v>11</v>
      </c>
      <c r="DK29" s="20">
        <v>9</v>
      </c>
      <c r="DL29" s="20">
        <v>11</v>
      </c>
      <c r="DM29" s="20">
        <v>12</v>
      </c>
      <c r="DN29" s="20">
        <v>9</v>
      </c>
      <c r="DO29" s="20">
        <v>12</v>
      </c>
      <c r="DP29" s="20">
        <v>12</v>
      </c>
      <c r="DQ29" s="20">
        <v>12</v>
      </c>
      <c r="DR29" s="20">
        <v>10</v>
      </c>
      <c r="DS29" s="20">
        <v>11</v>
      </c>
      <c r="DT29" s="20">
        <v>9</v>
      </c>
      <c r="DU29" s="20">
        <v>11</v>
      </c>
      <c r="DV29" s="20">
        <v>9</v>
      </c>
      <c r="DW29" s="20">
        <v>8</v>
      </c>
      <c r="DX29" s="20">
        <v>9</v>
      </c>
      <c r="DY29" s="20">
        <v>8</v>
      </c>
      <c r="DZ29" s="20">
        <v>6</v>
      </c>
      <c r="EA29" s="20">
        <v>10</v>
      </c>
      <c r="EB29" s="20">
        <v>7</v>
      </c>
      <c r="EC29" s="14"/>
      <c r="ED29" s="14"/>
    </row>
    <row r="30" spans="2:137" ht="9.75" customHeight="1" x14ac:dyDescent="0.25">
      <c r="B30" s="14"/>
      <c r="C30" s="14"/>
      <c r="D30" s="15"/>
      <c r="E30" s="1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</row>
    <row r="31" spans="2:137" x14ac:dyDescent="0.25">
      <c r="B31" s="14"/>
      <c r="C31" s="28" t="s">
        <v>191</v>
      </c>
      <c r="D31" s="29" t="s">
        <v>205</v>
      </c>
      <c r="E31" s="29" t="s">
        <v>187</v>
      </c>
      <c r="F31" s="116" t="s">
        <v>190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57"/>
      <c r="AA31" s="57"/>
      <c r="AB31" s="57"/>
      <c r="AC31" s="57"/>
      <c r="AD31" s="57"/>
      <c r="AE31" s="57"/>
      <c r="AF31" s="60"/>
      <c r="AG31" s="60"/>
      <c r="AH31" s="60"/>
      <c r="AI31" s="63"/>
      <c r="AJ31" s="63"/>
      <c r="AK31" s="63"/>
      <c r="AL31" s="63"/>
      <c r="AM31" s="63"/>
      <c r="AN31" s="63"/>
      <c r="AO31" s="68"/>
      <c r="AP31" s="68"/>
      <c r="AQ31" s="68"/>
      <c r="AR31" s="68"/>
      <c r="AS31" s="68"/>
      <c r="AT31" s="68"/>
      <c r="AU31" s="71"/>
      <c r="AV31" s="71"/>
      <c r="AW31" s="71"/>
      <c r="AX31" s="71"/>
      <c r="AY31" s="71"/>
      <c r="AZ31" s="71"/>
      <c r="BA31" s="74"/>
      <c r="BB31" s="74"/>
      <c r="BC31" s="74"/>
      <c r="BD31" s="74"/>
      <c r="BE31" s="74"/>
      <c r="BF31" s="74"/>
      <c r="BG31" s="77"/>
      <c r="BH31" s="77"/>
      <c r="BI31" s="77"/>
      <c r="BJ31" s="77"/>
      <c r="BK31" s="77"/>
      <c r="BL31" s="77"/>
      <c r="BM31" s="82"/>
      <c r="BN31" s="82"/>
      <c r="BO31" s="82"/>
      <c r="BP31" s="82"/>
      <c r="BQ31" s="82"/>
      <c r="BR31" s="82"/>
      <c r="BS31" s="87"/>
      <c r="BT31" s="87"/>
      <c r="BU31" s="87"/>
      <c r="BV31" s="87"/>
      <c r="BW31" s="87"/>
      <c r="BX31" s="87"/>
      <c r="BY31" s="87"/>
      <c r="BZ31" s="87"/>
      <c r="CA31" s="87"/>
      <c r="CB31" s="91"/>
      <c r="CC31" s="91"/>
      <c r="CD31" s="91"/>
      <c r="CE31" s="91"/>
      <c r="CF31" s="91"/>
      <c r="CG31" s="91"/>
      <c r="CH31" s="94"/>
      <c r="CI31" s="94"/>
      <c r="CJ31" s="94"/>
      <c r="CK31" s="94"/>
      <c r="CL31" s="94"/>
      <c r="CM31" s="94"/>
      <c r="CN31" s="94"/>
      <c r="CO31" s="94"/>
      <c r="CP31" s="94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105"/>
      <c r="DC31" s="105"/>
      <c r="DD31" s="105"/>
      <c r="DE31" s="105"/>
      <c r="DF31" s="105"/>
      <c r="DG31" s="105"/>
      <c r="DH31" s="105"/>
      <c r="DI31" s="105"/>
      <c r="DJ31" s="105"/>
      <c r="DK31" s="110"/>
      <c r="DL31" s="110"/>
      <c r="DM31" s="110"/>
      <c r="DN31" s="110"/>
      <c r="DO31" s="110"/>
      <c r="DP31" s="110"/>
      <c r="DQ31" s="110"/>
      <c r="DR31" s="110"/>
      <c r="DS31" s="110"/>
      <c r="DT31" s="113"/>
      <c r="DU31" s="113"/>
      <c r="DV31" s="113"/>
      <c r="DW31" s="113"/>
      <c r="DX31" s="113"/>
      <c r="DY31" s="113"/>
      <c r="DZ31" s="113"/>
      <c r="EA31" s="113"/>
      <c r="EB31" s="113"/>
      <c r="EC31" s="29"/>
      <c r="ED31" s="14"/>
    </row>
    <row r="32" spans="2:137" ht="15.75" thickBot="1" x14ac:dyDescent="0.3">
      <c r="B32" s="14"/>
      <c r="C32" s="28"/>
      <c r="D32" s="29"/>
      <c r="E32" s="29"/>
      <c r="F32" s="30" t="s">
        <v>188</v>
      </c>
      <c r="G32" s="30" t="s">
        <v>214</v>
      </c>
      <c r="H32" s="30" t="s">
        <v>214</v>
      </c>
      <c r="I32" s="30" t="s">
        <v>235</v>
      </c>
      <c r="J32" s="30" t="s">
        <v>235</v>
      </c>
      <c r="K32" s="30" t="s">
        <v>255</v>
      </c>
      <c r="L32" s="30" t="s">
        <v>235</v>
      </c>
      <c r="M32" s="30" t="s">
        <v>235</v>
      </c>
      <c r="N32" s="30" t="s">
        <v>255</v>
      </c>
      <c r="O32" s="30" t="s">
        <v>255</v>
      </c>
      <c r="P32" s="30" t="s">
        <v>235</v>
      </c>
      <c r="Q32" s="30" t="s">
        <v>255</v>
      </c>
      <c r="R32" s="30" t="s">
        <v>279</v>
      </c>
      <c r="S32" s="30" t="s">
        <v>193</v>
      </c>
      <c r="T32" s="30" t="s">
        <v>193</v>
      </c>
      <c r="U32" s="30" t="s">
        <v>193</v>
      </c>
      <c r="V32" s="30" t="s">
        <v>193</v>
      </c>
      <c r="W32" s="30" t="s">
        <v>346</v>
      </c>
      <c r="X32" s="30" t="s">
        <v>346</v>
      </c>
      <c r="Y32" s="30" t="s">
        <v>364</v>
      </c>
      <c r="Z32" s="57" t="s">
        <v>397</v>
      </c>
      <c r="AA32" s="57" t="s">
        <v>397</v>
      </c>
      <c r="AB32" s="57" t="s">
        <v>346</v>
      </c>
      <c r="AC32" s="57" t="s">
        <v>425</v>
      </c>
      <c r="AD32" s="58" t="s">
        <v>425</v>
      </c>
      <c r="AE32" s="57" t="s">
        <v>425</v>
      </c>
      <c r="AF32" s="60" t="s">
        <v>425</v>
      </c>
      <c r="AG32" s="60" t="s">
        <v>364</v>
      </c>
      <c r="AH32" s="60" t="s">
        <v>469</v>
      </c>
      <c r="AI32" s="63" t="s">
        <v>425</v>
      </c>
      <c r="AJ32" s="63" t="s">
        <v>425</v>
      </c>
      <c r="AK32" s="63" t="s">
        <v>364</v>
      </c>
      <c r="AL32" s="63" t="s">
        <v>425</v>
      </c>
      <c r="AM32" s="63" t="s">
        <v>364</v>
      </c>
      <c r="AN32" s="63" t="s">
        <v>364</v>
      </c>
      <c r="AO32" s="68" t="s">
        <v>544</v>
      </c>
      <c r="AP32" s="68" t="s">
        <v>425</v>
      </c>
      <c r="AQ32" s="68" t="s">
        <v>469</v>
      </c>
      <c r="AR32" s="68" t="s">
        <v>346</v>
      </c>
      <c r="AS32" s="68" t="s">
        <v>397</v>
      </c>
      <c r="AT32" s="68" t="s">
        <v>397</v>
      </c>
      <c r="AU32" s="71" t="s">
        <v>425</v>
      </c>
      <c r="AV32" s="71" t="s">
        <v>346</v>
      </c>
      <c r="AW32" s="71" t="s">
        <v>193</v>
      </c>
      <c r="AX32" s="71" t="s">
        <v>346</v>
      </c>
      <c r="AY32" s="71" t="s">
        <v>346</v>
      </c>
      <c r="AZ32" s="74" t="s">
        <v>346</v>
      </c>
      <c r="BA32" s="74" t="s">
        <v>364</v>
      </c>
      <c r="BB32" s="74" t="s">
        <v>425</v>
      </c>
      <c r="BC32" s="74" t="s">
        <v>425</v>
      </c>
      <c r="BD32" s="74" t="s">
        <v>469</v>
      </c>
      <c r="BE32" s="74" t="s">
        <v>425</v>
      </c>
      <c r="BF32" s="74" t="s">
        <v>647</v>
      </c>
      <c r="BG32" s="77" t="s">
        <v>469</v>
      </c>
      <c r="BH32" s="77" t="s">
        <v>188</v>
      </c>
      <c r="BI32" s="77" t="s">
        <v>188</v>
      </c>
      <c r="BJ32" s="77" t="s">
        <v>675</v>
      </c>
      <c r="BK32" s="77" t="s">
        <v>346</v>
      </c>
      <c r="BL32" s="77" t="s">
        <v>193</v>
      </c>
      <c r="BM32" s="82" t="s">
        <v>346</v>
      </c>
      <c r="BN32" s="83" t="s">
        <v>346</v>
      </c>
      <c r="BO32" s="84" t="s">
        <v>346</v>
      </c>
      <c r="BP32" s="87" t="s">
        <v>346</v>
      </c>
      <c r="BQ32" s="82" t="s">
        <v>469</v>
      </c>
      <c r="BR32" s="82" t="s">
        <v>746</v>
      </c>
      <c r="BS32" s="87" t="s">
        <v>746</v>
      </c>
      <c r="BT32" s="87" t="s">
        <v>647</v>
      </c>
      <c r="BU32" s="87" t="s">
        <v>544</v>
      </c>
      <c r="BV32" s="87" t="s">
        <v>772</v>
      </c>
      <c r="BW32" s="87" t="s">
        <v>772</v>
      </c>
      <c r="BX32" s="87" t="s">
        <v>786</v>
      </c>
      <c r="BY32" s="87" t="s">
        <v>805</v>
      </c>
      <c r="BZ32" s="87" t="s">
        <v>805</v>
      </c>
      <c r="CA32" s="87" t="s">
        <v>825</v>
      </c>
      <c r="CB32" s="91" t="s">
        <v>830</v>
      </c>
      <c r="CC32" s="91" t="s">
        <v>845</v>
      </c>
      <c r="CD32" s="91" t="s">
        <v>850</v>
      </c>
      <c r="CE32" s="91" t="s">
        <v>772</v>
      </c>
      <c r="CF32" s="91" t="s">
        <v>850</v>
      </c>
      <c r="CG32" s="91" t="s">
        <v>786</v>
      </c>
      <c r="CH32" s="94" t="s">
        <v>825</v>
      </c>
      <c r="CI32" s="94" t="s">
        <v>885</v>
      </c>
      <c r="CJ32" s="94" t="s">
        <v>885</v>
      </c>
      <c r="CK32" s="94" t="s">
        <v>900</v>
      </c>
      <c r="CL32" s="94" t="s">
        <v>900</v>
      </c>
      <c r="CM32" s="94" t="s">
        <v>919</v>
      </c>
      <c r="CN32" s="94" t="s">
        <v>929</v>
      </c>
      <c r="CO32" s="94" t="s">
        <v>944</v>
      </c>
      <c r="CP32" s="94" t="s">
        <v>953</v>
      </c>
      <c r="CQ32" s="97" t="s">
        <v>885</v>
      </c>
      <c r="CR32" s="97" t="s">
        <v>885</v>
      </c>
      <c r="CS32" s="97" t="s">
        <v>825</v>
      </c>
      <c r="CT32" s="97" t="s">
        <v>825</v>
      </c>
      <c r="CU32" s="97" t="s">
        <v>786</v>
      </c>
      <c r="CV32" s="97" t="s">
        <v>786</v>
      </c>
      <c r="CW32" s="97" t="s">
        <v>999</v>
      </c>
      <c r="CX32" s="97" t="s">
        <v>999</v>
      </c>
      <c r="CY32" s="97" t="s">
        <v>850</v>
      </c>
      <c r="CZ32" s="97" t="s">
        <v>850</v>
      </c>
      <c r="DA32" s="97" t="s">
        <v>786</v>
      </c>
      <c r="DB32" s="105" t="s">
        <v>845</v>
      </c>
      <c r="DC32" s="105" t="s">
        <v>825</v>
      </c>
      <c r="DD32" s="105" t="s">
        <v>825</v>
      </c>
      <c r="DE32" s="105" t="s">
        <v>885</v>
      </c>
      <c r="DF32" s="105" t="s">
        <v>830</v>
      </c>
      <c r="DG32" s="105" t="s">
        <v>845</v>
      </c>
      <c r="DH32" s="105" t="s">
        <v>999</v>
      </c>
      <c r="DI32" s="105" t="s">
        <v>999</v>
      </c>
      <c r="DJ32" s="105" t="s">
        <v>647</v>
      </c>
      <c r="DK32" s="110" t="s">
        <v>425</v>
      </c>
      <c r="DL32" s="110" t="s">
        <v>425</v>
      </c>
      <c r="DM32" s="110" t="s">
        <v>397</v>
      </c>
      <c r="DN32" s="110" t="s">
        <v>193</v>
      </c>
      <c r="DO32" s="110" t="s">
        <v>188</v>
      </c>
      <c r="DP32" s="110" t="s">
        <v>193</v>
      </c>
      <c r="DQ32" s="110" t="s">
        <v>214</v>
      </c>
      <c r="DR32" s="110" t="s">
        <v>397</v>
      </c>
      <c r="DS32" s="110" t="s">
        <v>425</v>
      </c>
      <c r="DT32" s="113" t="s">
        <v>425</v>
      </c>
      <c r="DU32" s="113" t="s">
        <v>746</v>
      </c>
      <c r="DV32" s="113" t="s">
        <v>544</v>
      </c>
      <c r="DW32" s="113" t="s">
        <v>425</v>
      </c>
      <c r="DX32" s="113" t="s">
        <v>544</v>
      </c>
      <c r="DY32" s="113" t="s">
        <v>647</v>
      </c>
      <c r="DZ32" s="113" t="s">
        <v>850</v>
      </c>
      <c r="EA32" s="113" t="s">
        <v>805</v>
      </c>
      <c r="EB32" s="113" t="s">
        <v>805</v>
      </c>
      <c r="EC32" s="29" t="s">
        <v>189</v>
      </c>
      <c r="ED32" s="14"/>
    </row>
    <row r="33" spans="2:138" ht="15.75" thickBot="1" x14ac:dyDescent="0.3">
      <c r="B33" s="14"/>
      <c r="C33" s="38" t="s">
        <v>99</v>
      </c>
      <c r="D33" s="39" t="s">
        <v>99</v>
      </c>
      <c r="E33" s="39" t="s">
        <v>192</v>
      </c>
      <c r="F33" s="44">
        <v>2</v>
      </c>
      <c r="G33" s="40">
        <v>5</v>
      </c>
      <c r="H33" s="45">
        <v>3</v>
      </c>
      <c r="I33" s="40">
        <v>7</v>
      </c>
      <c r="J33" s="45">
        <v>3</v>
      </c>
      <c r="K33" s="46">
        <v>10</v>
      </c>
      <c r="L33" s="40">
        <v>7</v>
      </c>
      <c r="M33" s="44">
        <v>2</v>
      </c>
      <c r="N33" s="40">
        <v>6</v>
      </c>
      <c r="O33" s="46">
        <v>10</v>
      </c>
      <c r="P33" s="45">
        <v>3</v>
      </c>
      <c r="Q33" s="46">
        <v>9</v>
      </c>
      <c r="R33" s="46">
        <v>8</v>
      </c>
      <c r="S33" s="54">
        <v>6</v>
      </c>
      <c r="T33" s="40">
        <v>7</v>
      </c>
      <c r="U33" s="40">
        <v>7</v>
      </c>
      <c r="V33" s="46">
        <v>9</v>
      </c>
      <c r="W33" s="40">
        <v>7</v>
      </c>
      <c r="X33" s="46">
        <v>8</v>
      </c>
      <c r="Y33" s="45">
        <v>3</v>
      </c>
      <c r="Z33" s="41">
        <v>4</v>
      </c>
      <c r="AA33" s="41">
        <v>5</v>
      </c>
      <c r="AB33" s="46">
        <v>10</v>
      </c>
      <c r="AC33" s="41">
        <v>4</v>
      </c>
      <c r="AD33" s="41">
        <v>7</v>
      </c>
      <c r="AE33" s="41">
        <v>4</v>
      </c>
      <c r="AF33" s="41">
        <v>5</v>
      </c>
      <c r="AG33" s="41">
        <v>5</v>
      </c>
      <c r="AH33" s="41">
        <v>5</v>
      </c>
      <c r="AI33" s="41">
        <v>4</v>
      </c>
      <c r="AJ33" s="41">
        <v>5</v>
      </c>
      <c r="AK33" s="41">
        <v>6</v>
      </c>
      <c r="AL33" s="41">
        <v>5</v>
      </c>
      <c r="AM33" s="41">
        <v>4</v>
      </c>
      <c r="AN33" s="46">
        <v>8</v>
      </c>
      <c r="AO33" s="45">
        <v>3</v>
      </c>
      <c r="AP33" s="41">
        <v>6</v>
      </c>
      <c r="AQ33" s="45">
        <v>3</v>
      </c>
      <c r="AR33" s="41">
        <v>6</v>
      </c>
      <c r="AS33" s="41">
        <v>4</v>
      </c>
      <c r="AT33" s="46">
        <v>8</v>
      </c>
      <c r="AU33" s="45">
        <v>2</v>
      </c>
      <c r="AV33" s="45">
        <v>3</v>
      </c>
      <c r="AW33" s="46">
        <v>9</v>
      </c>
      <c r="AX33" s="41">
        <v>7</v>
      </c>
      <c r="AY33" s="41">
        <v>4</v>
      </c>
      <c r="AZ33" s="46">
        <v>8</v>
      </c>
      <c r="BA33" s="27">
        <v>6</v>
      </c>
      <c r="BB33" s="27">
        <v>7</v>
      </c>
      <c r="BC33" s="27">
        <v>6</v>
      </c>
      <c r="BD33" s="27">
        <v>5</v>
      </c>
      <c r="BE33" s="46">
        <v>8</v>
      </c>
      <c r="BF33" s="45">
        <v>3</v>
      </c>
      <c r="BG33" s="45">
        <v>1</v>
      </c>
      <c r="BH33" s="27">
        <v>4</v>
      </c>
      <c r="BI33" s="45">
        <v>3</v>
      </c>
      <c r="BJ33" s="46">
        <v>8</v>
      </c>
      <c r="BK33" s="45">
        <v>3</v>
      </c>
      <c r="BL33" s="46">
        <v>9</v>
      </c>
      <c r="BM33" s="27">
        <v>4</v>
      </c>
      <c r="BN33" s="27">
        <v>7</v>
      </c>
      <c r="BO33" s="27">
        <v>7</v>
      </c>
      <c r="BP33" s="46">
        <v>9</v>
      </c>
      <c r="BQ33" s="46">
        <v>8</v>
      </c>
      <c r="BR33" s="27">
        <v>4</v>
      </c>
      <c r="BS33" s="27">
        <v>5</v>
      </c>
      <c r="BT33" s="27">
        <v>5</v>
      </c>
      <c r="BU33" s="46">
        <v>10</v>
      </c>
      <c r="BV33" s="27">
        <v>4</v>
      </c>
      <c r="BW33" s="46">
        <v>9</v>
      </c>
      <c r="BX33" s="27">
        <v>5</v>
      </c>
      <c r="BY33" s="27">
        <v>4</v>
      </c>
      <c r="BZ33" s="46">
        <v>9</v>
      </c>
      <c r="CA33" s="27">
        <v>5</v>
      </c>
      <c r="CB33" s="45">
        <v>3</v>
      </c>
      <c r="CC33" s="45">
        <v>2</v>
      </c>
      <c r="CD33" s="27">
        <v>6</v>
      </c>
      <c r="CE33" s="27">
        <v>5</v>
      </c>
      <c r="CF33" s="46">
        <v>8</v>
      </c>
      <c r="CG33" s="46">
        <v>10</v>
      </c>
      <c r="CH33" s="27">
        <v>6</v>
      </c>
      <c r="CI33" s="27">
        <v>7</v>
      </c>
      <c r="CJ33" s="46">
        <v>8</v>
      </c>
      <c r="CK33" s="27">
        <v>4</v>
      </c>
      <c r="CL33" s="46">
        <v>8</v>
      </c>
      <c r="CM33" s="46">
        <v>8</v>
      </c>
      <c r="CN33" s="45">
        <v>2</v>
      </c>
      <c r="CO33" s="45">
        <v>3</v>
      </c>
      <c r="CP33" s="45">
        <v>3</v>
      </c>
      <c r="CQ33" s="27">
        <v>4</v>
      </c>
      <c r="CR33" s="27">
        <v>5</v>
      </c>
      <c r="CS33" s="27">
        <v>7</v>
      </c>
      <c r="CT33" s="45">
        <v>2</v>
      </c>
      <c r="CU33" s="27">
        <v>4</v>
      </c>
      <c r="CV33" s="45">
        <v>2</v>
      </c>
      <c r="CW33" s="27">
        <v>4</v>
      </c>
      <c r="CX33" s="27">
        <v>6</v>
      </c>
      <c r="CY33" s="27">
        <v>4</v>
      </c>
      <c r="CZ33" s="46">
        <v>8</v>
      </c>
      <c r="DA33" s="27">
        <v>6</v>
      </c>
      <c r="DB33" s="46">
        <v>8</v>
      </c>
      <c r="DC33" s="27">
        <v>4</v>
      </c>
      <c r="DD33" s="27">
        <v>6</v>
      </c>
      <c r="DE33" s="27">
        <v>6</v>
      </c>
      <c r="DF33" s="45">
        <v>3</v>
      </c>
      <c r="DG33" s="45">
        <v>3</v>
      </c>
      <c r="DH33" s="27">
        <v>7</v>
      </c>
      <c r="DI33" s="45">
        <v>2</v>
      </c>
      <c r="DJ33" s="45">
        <v>1</v>
      </c>
      <c r="DK33" s="27">
        <v>7</v>
      </c>
      <c r="DL33" s="45">
        <v>2</v>
      </c>
      <c r="DM33" s="45">
        <v>3</v>
      </c>
      <c r="DN33" s="46">
        <v>10</v>
      </c>
      <c r="DO33" s="27">
        <v>2</v>
      </c>
      <c r="DP33" s="27">
        <v>6</v>
      </c>
      <c r="DQ33" s="46">
        <v>9</v>
      </c>
      <c r="DR33" s="46">
        <v>8</v>
      </c>
      <c r="DS33" s="27">
        <v>6</v>
      </c>
      <c r="DT33" s="46">
        <v>8</v>
      </c>
      <c r="DU33" s="27">
        <v>6</v>
      </c>
      <c r="DV33" s="45">
        <v>3</v>
      </c>
      <c r="DW33" s="46">
        <v>9</v>
      </c>
      <c r="DX33" s="27">
        <v>6</v>
      </c>
      <c r="DY33" s="46">
        <v>9</v>
      </c>
      <c r="DZ33" s="46">
        <v>9</v>
      </c>
      <c r="EA33" s="27">
        <v>4</v>
      </c>
      <c r="EB33" s="45">
        <v>1</v>
      </c>
      <c r="EC33" s="79">
        <f>COUNTIF(F33:EB33,"&gt;-1")</f>
        <v>127</v>
      </c>
      <c r="ED33" s="14"/>
    </row>
    <row r="34" spans="2:138" ht="15.75" thickBot="1" x14ac:dyDescent="0.3">
      <c r="B34" s="14">
        <v>1</v>
      </c>
      <c r="C34" t="s">
        <v>194</v>
      </c>
      <c r="D34" s="3" t="s">
        <v>195</v>
      </c>
      <c r="E34" s="3" t="s">
        <v>192</v>
      </c>
      <c r="F34" s="48">
        <v>1</v>
      </c>
      <c r="G34" s="48">
        <v>1</v>
      </c>
      <c r="H34" s="49"/>
      <c r="I34" s="50"/>
      <c r="J34" s="49"/>
      <c r="K34" s="49"/>
      <c r="L34" s="49"/>
      <c r="M34" s="49"/>
      <c r="N34" s="50"/>
      <c r="O34" s="49"/>
      <c r="P34" s="49"/>
      <c r="Q34" s="49"/>
      <c r="R34" s="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79">
        <f t="shared" ref="EC34:EC97" si="0">COUNTIF(F34:EB34,"&gt;-1")</f>
        <v>2</v>
      </c>
      <c r="ED34" s="14"/>
      <c r="EE34">
        <v>1</v>
      </c>
      <c r="EF34" t="s">
        <v>200</v>
      </c>
      <c r="EH34" t="s">
        <v>526</v>
      </c>
    </row>
    <row r="35" spans="2:138" ht="15.75" thickBot="1" x14ac:dyDescent="0.3">
      <c r="B35" s="14">
        <v>2</v>
      </c>
      <c r="C35" t="s">
        <v>196</v>
      </c>
      <c r="D35" s="3" t="s">
        <v>197</v>
      </c>
      <c r="E35" s="3" t="s">
        <v>192</v>
      </c>
      <c r="F35" s="45">
        <v>3</v>
      </c>
      <c r="G35" s="42">
        <v>4</v>
      </c>
      <c r="H35" s="51">
        <v>2</v>
      </c>
      <c r="I35" s="42">
        <v>4</v>
      </c>
      <c r="J35" s="42">
        <v>7</v>
      </c>
      <c r="K35" s="43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79">
        <f t="shared" si="0"/>
        <v>5</v>
      </c>
      <c r="ED35" s="14"/>
      <c r="EE35">
        <v>2</v>
      </c>
      <c r="EF35" t="s">
        <v>246</v>
      </c>
      <c r="EH35" t="s">
        <v>233</v>
      </c>
    </row>
    <row r="36" spans="2:138" ht="15.75" thickBot="1" x14ac:dyDescent="0.3">
      <c r="B36" s="14">
        <v>3</v>
      </c>
      <c r="C36" t="s">
        <v>198</v>
      </c>
      <c r="D36" s="3" t="s">
        <v>199</v>
      </c>
      <c r="E36" s="55" t="s">
        <v>200</v>
      </c>
      <c r="F36" s="42">
        <v>4</v>
      </c>
      <c r="G36" s="42"/>
      <c r="H36" s="42">
        <v>6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79">
        <f t="shared" si="0"/>
        <v>2</v>
      </c>
      <c r="ED36" s="14"/>
      <c r="EE36">
        <v>3</v>
      </c>
      <c r="EF36" t="s">
        <v>254</v>
      </c>
      <c r="EH36" t="s">
        <v>722</v>
      </c>
    </row>
    <row r="37" spans="2:138" ht="15.75" thickBot="1" x14ac:dyDescent="0.3">
      <c r="B37" s="14">
        <v>4</v>
      </c>
      <c r="C37" t="s">
        <v>212</v>
      </c>
      <c r="D37" s="3" t="s">
        <v>213</v>
      </c>
      <c r="E37" s="3" t="s">
        <v>192</v>
      </c>
      <c r="F37" s="42">
        <v>5</v>
      </c>
      <c r="G37" s="42"/>
      <c r="H37" s="43"/>
      <c r="I37" s="42"/>
      <c r="J37" s="42"/>
      <c r="K37" s="42"/>
      <c r="L37" s="42"/>
      <c r="M37" s="42"/>
      <c r="N37" s="42"/>
      <c r="O37" s="42"/>
      <c r="P37" s="43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79">
        <f t="shared" si="0"/>
        <v>1</v>
      </c>
      <c r="ED37" s="14"/>
      <c r="EE37">
        <v>4</v>
      </c>
      <c r="EF37" t="s">
        <v>272</v>
      </c>
      <c r="EH37" t="s">
        <v>678</v>
      </c>
    </row>
    <row r="38" spans="2:138" ht="15.75" thickBot="1" x14ac:dyDescent="0.3">
      <c r="B38" s="14">
        <v>5</v>
      </c>
      <c r="C38" t="s">
        <v>201</v>
      </c>
      <c r="D38" s="3" t="s">
        <v>204</v>
      </c>
      <c r="E38" s="3" t="s">
        <v>192</v>
      </c>
      <c r="F38" s="42">
        <v>6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79">
        <f t="shared" si="0"/>
        <v>1</v>
      </c>
      <c r="ED38" s="14"/>
      <c r="EE38">
        <v>5</v>
      </c>
      <c r="EF38" t="s">
        <v>284</v>
      </c>
    </row>
    <row r="39" spans="2:138" ht="15.75" thickBot="1" x14ac:dyDescent="0.3">
      <c r="B39" s="14">
        <v>6</v>
      </c>
      <c r="C39" t="s">
        <v>202</v>
      </c>
      <c r="D39" s="3" t="s">
        <v>203</v>
      </c>
      <c r="E39" s="3" t="s">
        <v>192</v>
      </c>
      <c r="F39" s="43">
        <v>7</v>
      </c>
      <c r="G39" s="42"/>
      <c r="H39" s="46">
        <v>8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79">
        <f t="shared" si="0"/>
        <v>2</v>
      </c>
      <c r="ED39" s="14"/>
      <c r="EE39">
        <v>6</v>
      </c>
      <c r="EF39" t="s">
        <v>311</v>
      </c>
    </row>
    <row r="40" spans="2:138" ht="15.75" thickBot="1" x14ac:dyDescent="0.3">
      <c r="B40" s="14">
        <v>7</v>
      </c>
      <c r="C40" t="s">
        <v>206</v>
      </c>
      <c r="D40" s="53" t="s">
        <v>232</v>
      </c>
      <c r="E40" s="55" t="s">
        <v>207</v>
      </c>
      <c r="F40" s="46">
        <v>8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79">
        <f t="shared" si="0"/>
        <v>1</v>
      </c>
      <c r="ED40" s="14"/>
      <c r="EE40">
        <v>7</v>
      </c>
      <c r="EF40" t="s">
        <v>604</v>
      </c>
    </row>
    <row r="41" spans="2:138" ht="15.75" thickBot="1" x14ac:dyDescent="0.3">
      <c r="B41" s="14">
        <v>8</v>
      </c>
      <c r="C41" t="s">
        <v>208</v>
      </c>
      <c r="D41" s="3" t="s">
        <v>209</v>
      </c>
      <c r="E41" s="3" t="s">
        <v>192</v>
      </c>
      <c r="F41" s="46">
        <v>9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79">
        <f t="shared" si="0"/>
        <v>1</v>
      </c>
      <c r="ED41" s="14"/>
      <c r="EE41">
        <v>8</v>
      </c>
      <c r="EF41" t="s">
        <v>542</v>
      </c>
    </row>
    <row r="42" spans="2:138" ht="15.75" thickBot="1" x14ac:dyDescent="0.3">
      <c r="B42" s="14">
        <v>9</v>
      </c>
      <c r="C42" t="s">
        <v>210</v>
      </c>
      <c r="D42" s="3" t="s">
        <v>211</v>
      </c>
      <c r="E42" s="3" t="s">
        <v>192</v>
      </c>
      <c r="F42" s="46">
        <v>10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79">
        <f t="shared" si="0"/>
        <v>1</v>
      </c>
      <c r="ED42" s="14"/>
      <c r="EE42">
        <v>9</v>
      </c>
      <c r="EF42" t="s">
        <v>321</v>
      </c>
    </row>
    <row r="43" spans="2:138" ht="15.75" thickBot="1" x14ac:dyDescent="0.3">
      <c r="B43" s="14">
        <v>10</v>
      </c>
      <c r="C43" t="s">
        <v>215</v>
      </c>
      <c r="D43" s="3" t="s">
        <v>216</v>
      </c>
      <c r="E43" s="3" t="s">
        <v>192</v>
      </c>
      <c r="F43" s="42"/>
      <c r="G43" s="51">
        <v>2</v>
      </c>
      <c r="H43" s="42"/>
      <c r="I43" s="42"/>
      <c r="J43" s="42"/>
      <c r="K43" s="42">
        <v>2</v>
      </c>
      <c r="L43" s="42"/>
      <c r="M43" s="42"/>
      <c r="N43" s="43">
        <v>3</v>
      </c>
      <c r="O43" s="43">
        <v>2</v>
      </c>
      <c r="P43" s="42"/>
      <c r="Q43" s="42">
        <v>3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79">
        <f t="shared" si="0"/>
        <v>5</v>
      </c>
      <c r="ED43" s="14"/>
      <c r="EE43">
        <v>10</v>
      </c>
      <c r="EF43" t="s">
        <v>334</v>
      </c>
    </row>
    <row r="44" spans="2:138" ht="15.75" thickBot="1" x14ac:dyDescent="0.3">
      <c r="B44" s="14">
        <v>11</v>
      </c>
      <c r="C44" t="s">
        <v>217</v>
      </c>
      <c r="D44" s="3" t="s">
        <v>222</v>
      </c>
      <c r="E44" s="3" t="s">
        <v>192</v>
      </c>
      <c r="F44" s="42"/>
      <c r="G44" s="45">
        <v>3</v>
      </c>
      <c r="H44" s="42"/>
      <c r="I44" s="45">
        <v>3</v>
      </c>
      <c r="J44" s="42"/>
      <c r="K44" s="46">
        <v>8</v>
      </c>
      <c r="L44" s="51">
        <v>2</v>
      </c>
      <c r="M44" s="42"/>
      <c r="N44" s="46">
        <v>8</v>
      </c>
      <c r="O44" s="42"/>
      <c r="P44" s="42">
        <v>7</v>
      </c>
      <c r="Q44" s="42"/>
      <c r="R44" s="42"/>
      <c r="S44" s="42"/>
      <c r="T44" s="42"/>
      <c r="U44" s="46">
        <v>10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79">
        <f t="shared" si="0"/>
        <v>7</v>
      </c>
      <c r="ED44" s="14"/>
      <c r="EE44">
        <v>11</v>
      </c>
      <c r="EF44" t="s">
        <v>331</v>
      </c>
    </row>
    <row r="45" spans="2:138" ht="15.75" thickBot="1" x14ac:dyDescent="0.3">
      <c r="B45" s="14">
        <v>12</v>
      </c>
      <c r="C45" t="s">
        <v>218</v>
      </c>
      <c r="D45" s="3" t="s">
        <v>223</v>
      </c>
      <c r="E45" s="3" t="s">
        <v>192</v>
      </c>
      <c r="F45" s="42"/>
      <c r="G45" s="42">
        <v>7</v>
      </c>
      <c r="H45" s="42">
        <v>4</v>
      </c>
      <c r="I45" s="42"/>
      <c r="J45" s="46">
        <v>10</v>
      </c>
      <c r="K45" s="42"/>
      <c r="L45" s="42"/>
      <c r="M45" s="46">
        <v>8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>
        <v>7</v>
      </c>
      <c r="CE45" s="27"/>
      <c r="CF45" s="27"/>
      <c r="CG45" s="27">
        <v>6</v>
      </c>
      <c r="CH45" s="27"/>
      <c r="CI45" s="27"/>
      <c r="CJ45" s="27"/>
      <c r="CK45" s="27"/>
      <c r="CL45" s="27"/>
      <c r="CM45" s="27"/>
      <c r="CN45" s="27"/>
      <c r="CO45" s="27"/>
      <c r="CP45" s="27">
        <v>6</v>
      </c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46">
        <v>8</v>
      </c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79">
        <f t="shared" si="0"/>
        <v>8</v>
      </c>
      <c r="ED45" s="14"/>
      <c r="EE45">
        <v>12</v>
      </c>
      <c r="EF45" t="s">
        <v>335</v>
      </c>
    </row>
    <row r="46" spans="2:138" ht="15.75" thickBot="1" x14ac:dyDescent="0.3">
      <c r="B46" s="14">
        <v>13</v>
      </c>
      <c r="C46" t="s">
        <v>219</v>
      </c>
      <c r="D46" s="3" t="s">
        <v>224</v>
      </c>
      <c r="E46" s="3" t="s">
        <v>192</v>
      </c>
      <c r="F46" s="42"/>
      <c r="G46" s="46">
        <v>8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79">
        <f t="shared" si="0"/>
        <v>1</v>
      </c>
      <c r="ED46" s="14"/>
      <c r="EE46">
        <v>13</v>
      </c>
      <c r="EF46" t="s">
        <v>358</v>
      </c>
    </row>
    <row r="47" spans="2:138" ht="15.75" thickBot="1" x14ac:dyDescent="0.3">
      <c r="B47" s="14">
        <v>14</v>
      </c>
      <c r="C47" t="s">
        <v>220</v>
      </c>
      <c r="D47" s="3" t="s">
        <v>225</v>
      </c>
      <c r="E47" s="3" t="s">
        <v>192</v>
      </c>
      <c r="F47" s="42"/>
      <c r="G47" s="46">
        <v>9</v>
      </c>
      <c r="H47" s="42"/>
      <c r="I47" s="42"/>
      <c r="J47" s="43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79">
        <f t="shared" si="0"/>
        <v>1</v>
      </c>
      <c r="ED47" s="14"/>
      <c r="EE47">
        <v>14</v>
      </c>
      <c r="EF47" t="s">
        <v>360</v>
      </c>
    </row>
    <row r="48" spans="2:138" ht="15.75" thickBot="1" x14ac:dyDescent="0.3">
      <c r="B48" s="14">
        <v>15</v>
      </c>
      <c r="C48" t="s">
        <v>221</v>
      </c>
      <c r="D48" s="3" t="s">
        <v>226</v>
      </c>
      <c r="E48" s="3" t="s">
        <v>192</v>
      </c>
      <c r="F48" s="42"/>
      <c r="G48" s="46">
        <v>10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79">
        <f t="shared" si="0"/>
        <v>1</v>
      </c>
      <c r="ED48" s="14"/>
      <c r="EE48">
        <v>15</v>
      </c>
      <c r="EF48" t="s">
        <v>396</v>
      </c>
    </row>
    <row r="49" spans="2:136" ht="15.75" thickBot="1" x14ac:dyDescent="0.3">
      <c r="B49" s="14">
        <v>16</v>
      </c>
      <c r="C49" t="s">
        <v>227</v>
      </c>
      <c r="D49" s="47" t="s">
        <v>203</v>
      </c>
      <c r="E49" s="3" t="s">
        <v>192</v>
      </c>
      <c r="F49" s="42"/>
      <c r="G49" s="42"/>
      <c r="H49" s="52">
        <v>1</v>
      </c>
      <c r="I49" s="52">
        <v>1</v>
      </c>
      <c r="J49" s="42"/>
      <c r="K49" s="42">
        <v>5</v>
      </c>
      <c r="L49" s="42"/>
      <c r="M49" s="42"/>
      <c r="N49" s="52">
        <v>1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79">
        <f t="shared" si="0"/>
        <v>4</v>
      </c>
      <c r="ED49" s="14"/>
      <c r="EE49">
        <v>16</v>
      </c>
      <c r="EF49" t="s">
        <v>401</v>
      </c>
    </row>
    <row r="50" spans="2:136" ht="15.75" thickBot="1" x14ac:dyDescent="0.3">
      <c r="B50" s="14">
        <v>17</v>
      </c>
      <c r="C50" t="s">
        <v>228</v>
      </c>
      <c r="D50" s="53" t="s">
        <v>232</v>
      </c>
      <c r="E50" s="55" t="s">
        <v>233</v>
      </c>
      <c r="F50" s="42"/>
      <c r="G50" s="42"/>
      <c r="H50" s="42">
        <v>5</v>
      </c>
      <c r="I50" s="42"/>
      <c r="J50" s="42"/>
      <c r="K50" s="42"/>
      <c r="L50" s="42"/>
      <c r="M50" s="43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79">
        <f t="shared" si="0"/>
        <v>1</v>
      </c>
      <c r="ED50" s="14"/>
      <c r="EE50">
        <v>17</v>
      </c>
      <c r="EF50" t="s">
        <v>462</v>
      </c>
    </row>
    <row r="51" spans="2:136" ht="15.75" thickBot="1" x14ac:dyDescent="0.3">
      <c r="B51" s="14">
        <v>18</v>
      </c>
      <c r="C51" t="s">
        <v>229</v>
      </c>
      <c r="D51" s="47" t="s">
        <v>231</v>
      </c>
      <c r="E51" s="3" t="s">
        <v>192</v>
      </c>
      <c r="F51" s="42"/>
      <c r="G51" s="42"/>
      <c r="H51" s="42">
        <v>7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79">
        <f t="shared" si="0"/>
        <v>1</v>
      </c>
      <c r="ED51" s="14"/>
      <c r="EE51">
        <v>18</v>
      </c>
      <c r="EF51" t="s">
        <v>721</v>
      </c>
    </row>
    <row r="52" spans="2:136" ht="15.75" thickBot="1" x14ac:dyDescent="0.3">
      <c r="B52" s="14">
        <v>19</v>
      </c>
      <c r="C52" t="s">
        <v>230</v>
      </c>
      <c r="D52" s="47" t="s">
        <v>234</v>
      </c>
      <c r="E52" s="3" t="s">
        <v>192</v>
      </c>
      <c r="F52" s="42"/>
      <c r="G52" s="42"/>
      <c r="H52" s="46">
        <v>9</v>
      </c>
      <c r="I52" s="42"/>
      <c r="J52" s="42"/>
      <c r="K52" s="42"/>
      <c r="L52" s="43"/>
      <c r="M52" s="42"/>
      <c r="N52" s="42"/>
      <c r="O52" s="42"/>
      <c r="P52" s="42"/>
      <c r="Q52" s="43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79">
        <f t="shared" si="0"/>
        <v>1</v>
      </c>
      <c r="ED52" s="14"/>
      <c r="EE52">
        <v>19</v>
      </c>
      <c r="EF52" t="s">
        <v>484</v>
      </c>
    </row>
    <row r="53" spans="2:136" ht="15.75" thickBot="1" x14ac:dyDescent="0.3">
      <c r="B53" s="14">
        <v>20</v>
      </c>
      <c r="C53" t="s">
        <v>236</v>
      </c>
      <c r="D53" s="47" t="s">
        <v>245</v>
      </c>
      <c r="E53" s="3" t="s">
        <v>192</v>
      </c>
      <c r="F53" s="42"/>
      <c r="G53" s="42"/>
      <c r="H53" s="42"/>
      <c r="I53" s="51">
        <v>2</v>
      </c>
      <c r="J53" s="42"/>
      <c r="K53" s="42"/>
      <c r="L53" s="42"/>
      <c r="M53" s="46">
        <v>9</v>
      </c>
      <c r="N53" s="42"/>
      <c r="O53" s="42"/>
      <c r="P53" s="42">
        <v>5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>
        <v>4</v>
      </c>
      <c r="AS53" s="41"/>
      <c r="AT53" s="41">
        <v>5</v>
      </c>
      <c r="AU53" s="41"/>
      <c r="AV53" s="41"/>
      <c r="AW53" s="41"/>
      <c r="AX53" s="41"/>
      <c r="AY53" s="41"/>
      <c r="AZ53" s="41">
        <v>5</v>
      </c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46">
        <v>8</v>
      </c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79">
        <f t="shared" si="0"/>
        <v>7</v>
      </c>
      <c r="ED53" s="14"/>
      <c r="EE53">
        <v>20</v>
      </c>
      <c r="EF53" t="s">
        <v>540</v>
      </c>
    </row>
    <row r="54" spans="2:136" ht="15.75" thickBot="1" x14ac:dyDescent="0.3">
      <c r="B54" s="14">
        <v>21</v>
      </c>
      <c r="C54" t="s">
        <v>237</v>
      </c>
      <c r="D54" s="53" t="s">
        <v>232</v>
      </c>
      <c r="E54" s="55" t="s">
        <v>246</v>
      </c>
      <c r="F54" s="42"/>
      <c r="G54" s="42"/>
      <c r="H54" s="42"/>
      <c r="I54" s="42">
        <v>5</v>
      </c>
      <c r="J54" s="46">
        <v>10</v>
      </c>
      <c r="K54" s="42"/>
      <c r="L54" s="42"/>
      <c r="M54" s="42"/>
      <c r="N54" s="42"/>
      <c r="O54" s="42"/>
      <c r="P54" s="42"/>
      <c r="Q54" s="43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79">
        <f t="shared" si="0"/>
        <v>2</v>
      </c>
      <c r="ED54" s="14"/>
      <c r="EE54">
        <v>21</v>
      </c>
      <c r="EF54" t="s">
        <v>555</v>
      </c>
    </row>
    <row r="55" spans="2:136" ht="15.75" thickBot="1" x14ac:dyDescent="0.3">
      <c r="B55" s="14">
        <v>22</v>
      </c>
      <c r="C55" t="s">
        <v>238</v>
      </c>
      <c r="D55" s="47" t="s">
        <v>241</v>
      </c>
      <c r="E55" s="3" t="s">
        <v>192</v>
      </c>
      <c r="F55" s="42"/>
      <c r="G55" s="42"/>
      <c r="H55" s="42"/>
      <c r="I55" s="42">
        <v>6</v>
      </c>
      <c r="J55" s="42">
        <v>5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79">
        <f t="shared" si="0"/>
        <v>2</v>
      </c>
      <c r="ED55" s="14"/>
      <c r="EE55">
        <v>22</v>
      </c>
      <c r="EF55" t="s">
        <v>574</v>
      </c>
    </row>
    <row r="56" spans="2:136" ht="15.75" thickBot="1" x14ac:dyDescent="0.3">
      <c r="B56" s="14">
        <v>23</v>
      </c>
      <c r="C56" t="s">
        <v>243</v>
      </c>
      <c r="D56" s="47" t="s">
        <v>231</v>
      </c>
      <c r="E56" s="3" t="s">
        <v>192</v>
      </c>
      <c r="F56" s="42"/>
      <c r="G56" s="42"/>
      <c r="H56" s="42"/>
      <c r="I56" s="46">
        <v>8</v>
      </c>
      <c r="J56" s="42"/>
      <c r="K56" s="42"/>
      <c r="L56" s="46">
        <v>8</v>
      </c>
      <c r="M56" s="42"/>
      <c r="N56" s="42"/>
      <c r="O56" s="42"/>
      <c r="P56" s="46">
        <v>10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1"/>
      <c r="AG56" s="41"/>
      <c r="AH56" s="41"/>
      <c r="AI56" s="41"/>
      <c r="AJ56" s="41"/>
      <c r="AK56" s="41"/>
      <c r="AL56" s="41"/>
      <c r="AM56" s="41"/>
      <c r="AN56" s="41">
        <v>6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46">
        <v>10</v>
      </c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46">
        <v>9</v>
      </c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79">
        <f t="shared" si="0"/>
        <v>6</v>
      </c>
      <c r="ED56" s="14"/>
      <c r="EE56">
        <v>23</v>
      </c>
      <c r="EF56" t="s">
        <v>620</v>
      </c>
    </row>
    <row r="57" spans="2:136" ht="15.75" thickBot="1" x14ac:dyDescent="0.3">
      <c r="B57" s="14">
        <v>24</v>
      </c>
      <c r="C57" t="s">
        <v>239</v>
      </c>
      <c r="D57" s="47" t="s">
        <v>244</v>
      </c>
      <c r="E57" s="3" t="s">
        <v>192</v>
      </c>
      <c r="F57" s="42"/>
      <c r="G57" s="42"/>
      <c r="H57" s="42"/>
      <c r="I57" s="46">
        <v>9</v>
      </c>
      <c r="J57" s="42"/>
      <c r="K57" s="42"/>
      <c r="L57" s="42"/>
      <c r="M57" s="42">
        <v>4</v>
      </c>
      <c r="N57" s="42"/>
      <c r="O57" s="42"/>
      <c r="P57" s="42"/>
      <c r="Q57" s="42"/>
      <c r="R57" s="42"/>
      <c r="S57" s="42"/>
      <c r="T57" s="42"/>
      <c r="U57" s="42"/>
      <c r="V57" s="42"/>
      <c r="W57" s="45">
        <v>3</v>
      </c>
      <c r="X57" s="42"/>
      <c r="Y57" s="42"/>
      <c r="Z57" s="42"/>
      <c r="AA57" s="42"/>
      <c r="AB57" s="42"/>
      <c r="AC57" s="42">
        <v>7</v>
      </c>
      <c r="AD57" s="42">
        <v>4</v>
      </c>
      <c r="AE57" s="42">
        <v>7</v>
      </c>
      <c r="AF57" s="41">
        <v>6</v>
      </c>
      <c r="AG57" s="41"/>
      <c r="AH57" s="46">
        <v>8</v>
      </c>
      <c r="AI57" s="41"/>
      <c r="AJ57" s="41"/>
      <c r="AK57" s="41"/>
      <c r="AL57" s="41"/>
      <c r="AM57" s="46">
        <v>8</v>
      </c>
      <c r="AN57" s="41"/>
      <c r="AO57" s="41"/>
      <c r="AP57" s="41">
        <v>7</v>
      </c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27"/>
      <c r="BB57" s="27"/>
      <c r="BC57" s="27"/>
      <c r="BD57" s="27"/>
      <c r="BE57" s="27"/>
      <c r="BF57" s="27"/>
      <c r="BG57" s="27">
        <v>7</v>
      </c>
      <c r="BH57" s="27"/>
      <c r="BI57" s="27"/>
      <c r="BJ57" s="27"/>
      <c r="BK57" s="27"/>
      <c r="BL57" s="27"/>
      <c r="BM57" s="27"/>
      <c r="BN57" s="27"/>
      <c r="BO57" s="27"/>
      <c r="BP57" s="27"/>
      <c r="BQ57" s="27">
        <v>7</v>
      </c>
      <c r="BR57" s="27"/>
      <c r="BS57" s="27"/>
      <c r="BT57" s="27"/>
      <c r="BU57" s="46">
        <v>8</v>
      </c>
      <c r="BV57" s="27"/>
      <c r="BW57" s="27">
        <v>5</v>
      </c>
      <c r="BX57" s="27"/>
      <c r="BY57" s="27"/>
      <c r="BZ57" s="27"/>
      <c r="CA57" s="27"/>
      <c r="CB57" s="27"/>
      <c r="CC57" s="27"/>
      <c r="CD57" s="46">
        <v>10</v>
      </c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45">
        <v>3</v>
      </c>
      <c r="CS57" s="27"/>
      <c r="CT57" s="27"/>
      <c r="CU57" s="46">
        <v>8</v>
      </c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46">
        <v>9</v>
      </c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>
        <v>7</v>
      </c>
      <c r="EA57" s="27"/>
      <c r="EB57" s="27"/>
      <c r="EC57" s="79">
        <f t="shared" si="0"/>
        <v>19</v>
      </c>
      <c r="ED57" s="14"/>
      <c r="EE57">
        <v>24</v>
      </c>
      <c r="EF57" t="s">
        <v>646</v>
      </c>
    </row>
    <row r="58" spans="2:136" ht="15.75" thickBot="1" x14ac:dyDescent="0.3">
      <c r="B58" s="14">
        <v>25</v>
      </c>
      <c r="C58" t="s">
        <v>240</v>
      </c>
      <c r="D58" s="47" t="s">
        <v>242</v>
      </c>
      <c r="E58" s="3" t="s">
        <v>192</v>
      </c>
      <c r="F58" s="42"/>
      <c r="G58" s="27"/>
      <c r="H58" s="27"/>
      <c r="I58" s="46">
        <v>10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64"/>
      <c r="AG58" s="64"/>
      <c r="AH58" s="64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79">
        <f t="shared" si="0"/>
        <v>1</v>
      </c>
      <c r="ED58" s="14"/>
      <c r="EE58">
        <v>25</v>
      </c>
      <c r="EF58" t="s">
        <v>569</v>
      </c>
    </row>
    <row r="59" spans="2:136" ht="15.75" thickBot="1" x14ac:dyDescent="0.3">
      <c r="B59" s="14">
        <v>26</v>
      </c>
      <c r="C59" t="s">
        <v>247</v>
      </c>
      <c r="D59" s="53" t="s">
        <v>232</v>
      </c>
      <c r="E59" s="55" t="s">
        <v>254</v>
      </c>
      <c r="F59" s="42"/>
      <c r="G59" s="27"/>
      <c r="H59" s="27"/>
      <c r="I59" s="27"/>
      <c r="J59" s="52">
        <v>1</v>
      </c>
      <c r="K59" s="42">
        <v>3</v>
      </c>
      <c r="L59" s="27"/>
      <c r="M59" s="27"/>
      <c r="N59" s="27"/>
      <c r="O59" s="27"/>
      <c r="P59" s="27"/>
      <c r="Q59" s="27"/>
      <c r="R59" s="51">
        <v>2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64"/>
      <c r="AG59" s="64"/>
      <c r="AH59" s="64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79">
        <f t="shared" si="0"/>
        <v>3</v>
      </c>
      <c r="ED59" s="14"/>
      <c r="EE59">
        <v>26</v>
      </c>
      <c r="EF59" t="s">
        <v>693</v>
      </c>
    </row>
    <row r="60" spans="2:136" ht="15.75" thickBot="1" x14ac:dyDescent="0.3">
      <c r="B60" s="14">
        <v>27</v>
      </c>
      <c r="C60" t="s">
        <v>248</v>
      </c>
      <c r="D60" s="47" t="s">
        <v>231</v>
      </c>
      <c r="E60" s="3" t="s">
        <v>192</v>
      </c>
      <c r="F60" s="42"/>
      <c r="G60" s="27"/>
      <c r="H60" s="27"/>
      <c r="I60" s="27"/>
      <c r="J60" s="51">
        <v>2</v>
      </c>
      <c r="K60" s="46">
        <v>9</v>
      </c>
      <c r="L60" s="27">
        <v>6</v>
      </c>
      <c r="M60" s="27">
        <v>5</v>
      </c>
      <c r="N60" s="27"/>
      <c r="O60" s="27"/>
      <c r="P60" s="27">
        <v>6</v>
      </c>
      <c r="Q60" s="27"/>
      <c r="R60" s="27"/>
      <c r="S60" s="27">
        <v>8</v>
      </c>
      <c r="T60" s="27">
        <v>5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64"/>
      <c r="AG60" s="64"/>
      <c r="AH60" s="64"/>
      <c r="AI60" s="41"/>
      <c r="AJ60" s="41"/>
      <c r="AK60" s="41"/>
      <c r="AL60" s="41"/>
      <c r="AM60" s="41"/>
      <c r="AN60" s="41"/>
      <c r="AO60" s="41"/>
      <c r="AP60" s="52">
        <v>1</v>
      </c>
      <c r="AQ60" s="41"/>
      <c r="AR60" s="41"/>
      <c r="AS60" s="41"/>
      <c r="AT60" s="41"/>
      <c r="AU60" s="41"/>
      <c r="AV60" s="41"/>
      <c r="AW60" s="41"/>
      <c r="AX60" s="41">
        <v>4</v>
      </c>
      <c r="AY60" s="51">
        <v>3</v>
      </c>
      <c r="AZ60" s="41"/>
      <c r="BA60" s="27"/>
      <c r="BB60" s="27"/>
      <c r="BC60" s="27"/>
      <c r="BD60" s="27"/>
      <c r="BE60" s="27"/>
      <c r="BF60" s="27"/>
      <c r="BG60" s="27"/>
      <c r="BH60" s="52">
        <v>1</v>
      </c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>
        <v>7</v>
      </c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79">
        <f t="shared" si="0"/>
        <v>12</v>
      </c>
      <c r="ED60" s="14"/>
      <c r="EE60">
        <v>27</v>
      </c>
      <c r="EF60" t="s">
        <v>702</v>
      </c>
    </row>
    <row r="61" spans="2:136" ht="15.75" thickBot="1" x14ac:dyDescent="0.3">
      <c r="B61" s="14">
        <v>28</v>
      </c>
      <c r="C61" t="s">
        <v>249</v>
      </c>
      <c r="D61" s="53" t="s">
        <v>232</v>
      </c>
      <c r="E61" s="3" t="s">
        <v>192</v>
      </c>
      <c r="F61" s="42"/>
      <c r="G61" s="27"/>
      <c r="H61" s="27"/>
      <c r="I61" s="27"/>
      <c r="J61" s="27">
        <v>4</v>
      </c>
      <c r="K61" s="27"/>
      <c r="L61" s="52">
        <v>1</v>
      </c>
      <c r="M61" s="27"/>
      <c r="N61" s="27">
        <v>7</v>
      </c>
      <c r="O61" s="46">
        <v>9</v>
      </c>
      <c r="P61" s="46">
        <v>9</v>
      </c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64"/>
      <c r="AG61" s="64"/>
      <c r="AH61" s="64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79">
        <f t="shared" si="0"/>
        <v>5</v>
      </c>
      <c r="ED61" s="14"/>
      <c r="EE61">
        <v>28</v>
      </c>
      <c r="EF61" t="s">
        <v>167</v>
      </c>
    </row>
    <row r="62" spans="2:136" ht="15.75" thickBot="1" x14ac:dyDescent="0.3">
      <c r="B62" s="14">
        <v>29</v>
      </c>
      <c r="C62" t="s">
        <v>250</v>
      </c>
      <c r="D62" s="47" t="s">
        <v>252</v>
      </c>
      <c r="E62" s="3" t="s">
        <v>192</v>
      </c>
      <c r="F62" s="42"/>
      <c r="G62" s="27"/>
      <c r="H62" s="27"/>
      <c r="I62" s="27"/>
      <c r="J62" s="27">
        <v>6</v>
      </c>
      <c r="K62" s="27"/>
      <c r="L62" s="46">
        <v>9</v>
      </c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64"/>
      <c r="AG62" s="64"/>
      <c r="AH62" s="64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79">
        <f t="shared" si="0"/>
        <v>2</v>
      </c>
      <c r="ED62" s="14"/>
      <c r="EE62">
        <v>29</v>
      </c>
      <c r="EF62" t="s">
        <v>711</v>
      </c>
    </row>
    <row r="63" spans="2:136" ht="15.75" thickBot="1" x14ac:dyDescent="0.3">
      <c r="B63" s="14">
        <v>30</v>
      </c>
      <c r="C63" t="s">
        <v>251</v>
      </c>
      <c r="D63" s="47" t="s">
        <v>253</v>
      </c>
      <c r="E63" s="3" t="s">
        <v>192</v>
      </c>
      <c r="F63" s="42"/>
      <c r="G63" s="27"/>
      <c r="H63" s="27"/>
      <c r="I63" s="27"/>
      <c r="J63" s="46">
        <v>8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64"/>
      <c r="AG63" s="64"/>
      <c r="AH63" s="64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46">
        <v>9</v>
      </c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79">
        <f t="shared" si="0"/>
        <v>2</v>
      </c>
      <c r="ED63" s="14"/>
      <c r="EE63">
        <v>30</v>
      </c>
      <c r="EF63" t="s">
        <v>739</v>
      </c>
    </row>
    <row r="64" spans="2:136" ht="15.75" thickBot="1" x14ac:dyDescent="0.3">
      <c r="B64" s="14">
        <v>31</v>
      </c>
      <c r="C64" t="s">
        <v>256</v>
      </c>
      <c r="D64" s="47" t="s">
        <v>260</v>
      </c>
      <c r="E64" s="3" t="s">
        <v>192</v>
      </c>
      <c r="F64" s="42"/>
      <c r="G64" s="27"/>
      <c r="H64" s="27"/>
      <c r="I64" s="27"/>
      <c r="J64" s="27"/>
      <c r="K64" s="52">
        <v>1</v>
      </c>
      <c r="L64" s="27"/>
      <c r="M64" s="27"/>
      <c r="N64" s="27"/>
      <c r="O64" s="27">
        <v>5</v>
      </c>
      <c r="P64" s="27"/>
      <c r="Q64" s="46">
        <v>10</v>
      </c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64"/>
      <c r="AG64" s="64"/>
      <c r="AH64" s="64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>
        <v>4</v>
      </c>
      <c r="AU64" s="41"/>
      <c r="AV64" s="41"/>
      <c r="AW64" s="41"/>
      <c r="AX64" s="52">
        <v>2</v>
      </c>
      <c r="AY64" s="41"/>
      <c r="AZ64" s="46">
        <v>9</v>
      </c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51">
        <v>2</v>
      </c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79">
        <f t="shared" si="0"/>
        <v>7</v>
      </c>
      <c r="ED64" s="14"/>
      <c r="EE64">
        <v>31</v>
      </c>
      <c r="EF64" t="s">
        <v>798</v>
      </c>
    </row>
    <row r="65" spans="2:136" ht="15.75" thickBot="1" x14ac:dyDescent="0.3">
      <c r="B65" s="14">
        <v>32</v>
      </c>
      <c r="C65" t="s">
        <v>257</v>
      </c>
      <c r="D65" s="47" t="s">
        <v>261</v>
      </c>
      <c r="E65" s="3" t="s">
        <v>192</v>
      </c>
      <c r="F65" s="42"/>
      <c r="G65" s="27"/>
      <c r="H65" s="27"/>
      <c r="I65" s="27"/>
      <c r="J65" s="27"/>
      <c r="K65" s="27">
        <v>4</v>
      </c>
      <c r="L65" s="27"/>
      <c r="M65" s="27"/>
      <c r="N65" s="27"/>
      <c r="O65" s="27">
        <v>6</v>
      </c>
      <c r="P65" s="27"/>
      <c r="Q65" s="46">
        <v>8</v>
      </c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64"/>
      <c r="AG65" s="64"/>
      <c r="AH65" s="51">
        <v>2</v>
      </c>
      <c r="AI65" s="41"/>
      <c r="AJ65" s="41"/>
      <c r="AK65" s="41"/>
      <c r="AL65" s="41"/>
      <c r="AM65" s="52">
        <v>1</v>
      </c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>
        <v>5</v>
      </c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51">
        <v>2</v>
      </c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>
        <v>6</v>
      </c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79">
        <f t="shared" si="0"/>
        <v>8</v>
      </c>
      <c r="ED65" s="14"/>
      <c r="EE65">
        <v>32</v>
      </c>
      <c r="EF65" t="s">
        <v>168</v>
      </c>
    </row>
    <row r="66" spans="2:136" ht="15.75" thickBot="1" x14ac:dyDescent="0.3">
      <c r="B66" s="14">
        <v>33</v>
      </c>
      <c r="C66" t="s">
        <v>258</v>
      </c>
      <c r="D66" s="47" t="s">
        <v>262</v>
      </c>
      <c r="E66" s="3" t="s">
        <v>192</v>
      </c>
      <c r="F66" s="42"/>
      <c r="G66" s="27"/>
      <c r="H66" s="27"/>
      <c r="I66" s="27"/>
      <c r="J66" s="27"/>
      <c r="K66" s="27">
        <v>6</v>
      </c>
      <c r="L66" s="27"/>
      <c r="M66" s="27"/>
      <c r="N66" s="27">
        <v>5</v>
      </c>
      <c r="O66" s="46">
        <v>8</v>
      </c>
      <c r="P66" s="51">
        <v>2</v>
      </c>
      <c r="Q66" s="27">
        <v>6</v>
      </c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64"/>
      <c r="AG66" s="64"/>
      <c r="AH66" s="64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79">
        <f t="shared" si="0"/>
        <v>5</v>
      </c>
      <c r="ED66" s="14"/>
      <c r="EE66">
        <v>33</v>
      </c>
      <c r="EF66" t="s">
        <v>813</v>
      </c>
    </row>
    <row r="67" spans="2:136" ht="15.75" thickBot="1" x14ac:dyDescent="0.3">
      <c r="B67" s="14">
        <v>34</v>
      </c>
      <c r="C67" t="s">
        <v>259</v>
      </c>
      <c r="D67" s="53" t="s">
        <v>232</v>
      </c>
      <c r="E67" s="55" t="s">
        <v>267</v>
      </c>
      <c r="F67" s="42"/>
      <c r="G67" s="27"/>
      <c r="H67" s="27"/>
      <c r="I67" s="27"/>
      <c r="J67" s="27"/>
      <c r="K67" s="27">
        <v>7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64"/>
      <c r="AG67" s="64"/>
      <c r="AH67" s="64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79">
        <f t="shared" si="0"/>
        <v>1</v>
      </c>
      <c r="ED67" s="14"/>
      <c r="EE67">
        <v>34</v>
      </c>
      <c r="EF67" t="s">
        <v>815</v>
      </c>
    </row>
    <row r="68" spans="2:136" ht="15.75" thickBot="1" x14ac:dyDescent="0.3">
      <c r="B68" s="14">
        <v>35</v>
      </c>
      <c r="C68" t="s">
        <v>263</v>
      </c>
      <c r="D68" s="47" t="s">
        <v>231</v>
      </c>
      <c r="E68" s="3" t="s">
        <v>192</v>
      </c>
      <c r="F68" s="42"/>
      <c r="G68" s="27"/>
      <c r="H68" s="27"/>
      <c r="I68" s="27"/>
      <c r="J68" s="27"/>
      <c r="K68" s="27"/>
      <c r="L68" s="45">
        <v>3</v>
      </c>
      <c r="M68" s="27"/>
      <c r="N68" s="46">
        <v>10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64"/>
      <c r="AG68" s="64"/>
      <c r="AH68" s="64"/>
      <c r="AI68" s="41"/>
      <c r="AJ68" s="45">
        <v>3</v>
      </c>
      <c r="AK68" s="41"/>
      <c r="AL68" s="41"/>
      <c r="AM68" s="41"/>
      <c r="AN68" s="41"/>
      <c r="AO68" s="41"/>
      <c r="AP68" s="41"/>
      <c r="AQ68" s="41"/>
      <c r="AR68" s="52">
        <v>3</v>
      </c>
      <c r="AS68" s="41"/>
      <c r="AT68" s="41"/>
      <c r="AU68" s="41"/>
      <c r="AV68" s="41"/>
      <c r="AW68" s="41"/>
      <c r="AX68" s="41"/>
      <c r="AY68" s="41"/>
      <c r="AZ68" s="41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>
        <v>7</v>
      </c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79">
        <f t="shared" si="0"/>
        <v>5</v>
      </c>
      <c r="ED68" s="14"/>
      <c r="EE68">
        <v>35</v>
      </c>
      <c r="EF68" t="s">
        <v>824</v>
      </c>
    </row>
    <row r="69" spans="2:136" ht="15.75" thickBot="1" x14ac:dyDescent="0.3">
      <c r="B69" s="14">
        <v>36</v>
      </c>
      <c r="C69" t="s">
        <v>264</v>
      </c>
      <c r="D69" s="47" t="s">
        <v>269</v>
      </c>
      <c r="E69" s="3" t="s">
        <v>192</v>
      </c>
      <c r="F69" s="42"/>
      <c r="G69" s="27"/>
      <c r="H69" s="27"/>
      <c r="I69" s="27"/>
      <c r="J69" s="27"/>
      <c r="K69" s="27"/>
      <c r="L69" s="27">
        <v>4</v>
      </c>
      <c r="M69" s="45">
        <v>3</v>
      </c>
      <c r="N69" s="46">
        <v>9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64"/>
      <c r="AG69" s="64"/>
      <c r="AH69" s="64"/>
      <c r="AI69" s="41"/>
      <c r="AJ69" s="41"/>
      <c r="AK69" s="41"/>
      <c r="AL69" s="41"/>
      <c r="AM69" s="41"/>
      <c r="AN69" s="41"/>
      <c r="AO69" s="41"/>
      <c r="AP69" s="52">
        <v>3</v>
      </c>
      <c r="AQ69" s="41"/>
      <c r="AR69" s="41"/>
      <c r="AS69" s="52">
        <v>1</v>
      </c>
      <c r="AT69" s="41"/>
      <c r="AU69" s="41"/>
      <c r="AV69" s="41"/>
      <c r="AW69" s="46">
        <v>8</v>
      </c>
      <c r="AX69" s="41"/>
      <c r="AY69" s="41">
        <v>7</v>
      </c>
      <c r="AZ69" s="46">
        <v>10</v>
      </c>
      <c r="BA69" s="27"/>
      <c r="BB69" s="51">
        <v>3</v>
      </c>
      <c r="BC69" s="27"/>
      <c r="BD69" s="27"/>
      <c r="BE69" s="27"/>
      <c r="BF69" s="27"/>
      <c r="BG69" s="27"/>
      <c r="BH69" s="27"/>
      <c r="BI69" s="27"/>
      <c r="BJ69" s="27"/>
      <c r="BK69" s="46">
        <v>8</v>
      </c>
      <c r="BL69" s="27"/>
      <c r="BM69" s="27"/>
      <c r="BN69" s="27"/>
      <c r="BO69" s="27">
        <v>4</v>
      </c>
      <c r="BP69" s="27">
        <v>7</v>
      </c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>
        <v>7</v>
      </c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51">
        <v>1</v>
      </c>
      <c r="DV69" s="27"/>
      <c r="DW69" s="27"/>
      <c r="DX69" s="27"/>
      <c r="DY69" s="27"/>
      <c r="DZ69" s="27"/>
      <c r="EA69" s="27"/>
      <c r="EB69" s="27"/>
      <c r="EC69" s="79">
        <f t="shared" si="0"/>
        <v>14</v>
      </c>
      <c r="ED69" s="14"/>
      <c r="EE69">
        <v>36</v>
      </c>
      <c r="EF69" t="s">
        <v>872</v>
      </c>
    </row>
    <row r="70" spans="2:136" ht="15.75" thickBot="1" x14ac:dyDescent="0.3">
      <c r="B70" s="14">
        <v>37</v>
      </c>
      <c r="C70" t="s">
        <v>265</v>
      </c>
      <c r="D70" s="47" t="s">
        <v>268</v>
      </c>
      <c r="E70" s="3" t="s">
        <v>192</v>
      </c>
      <c r="F70" s="42"/>
      <c r="G70" s="27"/>
      <c r="H70" s="27"/>
      <c r="I70" s="27"/>
      <c r="J70" s="27"/>
      <c r="K70" s="27"/>
      <c r="L70" s="27">
        <v>5</v>
      </c>
      <c r="M70" s="52">
        <v>1</v>
      </c>
      <c r="N70" s="27">
        <v>2</v>
      </c>
      <c r="O70" s="52">
        <v>1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64"/>
      <c r="AG70" s="64"/>
      <c r="AH70" s="64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52">
        <v>2</v>
      </c>
      <c r="AZ70" s="41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51">
        <v>2</v>
      </c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>
        <v>5</v>
      </c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51">
        <v>1</v>
      </c>
      <c r="DZ70" s="27"/>
      <c r="EA70" s="27"/>
      <c r="EB70" s="27"/>
      <c r="EC70" s="79">
        <f t="shared" si="0"/>
        <v>8</v>
      </c>
      <c r="ED70" s="14"/>
      <c r="EE70">
        <v>37</v>
      </c>
      <c r="EF70" t="s">
        <v>891</v>
      </c>
    </row>
    <row r="71" spans="2:136" ht="15.75" thickBot="1" x14ac:dyDescent="0.3">
      <c r="B71" s="14">
        <v>38</v>
      </c>
      <c r="C71" t="s">
        <v>266</v>
      </c>
      <c r="D71" s="53" t="s">
        <v>232</v>
      </c>
      <c r="E71" s="55" t="s">
        <v>233</v>
      </c>
      <c r="F71" s="42"/>
      <c r="G71" s="27"/>
      <c r="H71" s="27"/>
      <c r="I71" s="27"/>
      <c r="J71" s="27"/>
      <c r="K71" s="27"/>
      <c r="L71" s="46">
        <v>10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64"/>
      <c r="AG71" s="64"/>
      <c r="AH71" s="64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79">
        <f t="shared" si="0"/>
        <v>1</v>
      </c>
      <c r="ED71" s="14"/>
      <c r="EE71">
        <v>38</v>
      </c>
      <c r="EF71" t="s">
        <v>889</v>
      </c>
    </row>
    <row r="72" spans="2:136" ht="15.75" thickBot="1" x14ac:dyDescent="0.3">
      <c r="B72" s="14">
        <v>39</v>
      </c>
      <c r="C72" t="s">
        <v>270</v>
      </c>
      <c r="D72" s="47" t="s">
        <v>270</v>
      </c>
      <c r="E72" s="3" t="s">
        <v>192</v>
      </c>
      <c r="F72" s="42"/>
      <c r="G72" s="27"/>
      <c r="H72" s="27"/>
      <c r="I72" s="27"/>
      <c r="J72" s="27"/>
      <c r="K72" s="27"/>
      <c r="L72" s="27"/>
      <c r="M72" s="27">
        <v>6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46">
        <v>9</v>
      </c>
      <c r="AA72" s="27"/>
      <c r="AB72" s="27"/>
      <c r="AC72" s="46">
        <v>10</v>
      </c>
      <c r="AD72" s="27"/>
      <c r="AE72" s="27"/>
      <c r="AF72" s="64"/>
      <c r="AG72" s="64"/>
      <c r="AH72" s="64"/>
      <c r="AI72" s="41"/>
      <c r="AJ72" s="41"/>
      <c r="AK72" s="41"/>
      <c r="AL72" s="41"/>
      <c r="AM72" s="41"/>
      <c r="AN72" s="41"/>
      <c r="AO72" s="41">
        <v>5</v>
      </c>
      <c r="AP72" s="41"/>
      <c r="AQ72" s="41"/>
      <c r="AR72" s="41"/>
      <c r="AS72" s="41"/>
      <c r="AT72" s="41"/>
      <c r="AU72" s="46">
        <v>8</v>
      </c>
      <c r="AV72" s="41"/>
      <c r="AW72" s="41"/>
      <c r="AX72" s="41"/>
      <c r="AY72" s="41"/>
      <c r="AZ72" s="41"/>
      <c r="BA72" s="27"/>
      <c r="BB72" s="46">
        <v>8</v>
      </c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>
        <v>4</v>
      </c>
      <c r="EA72" s="27"/>
      <c r="EB72" s="27"/>
      <c r="EC72" s="79">
        <f t="shared" si="0"/>
        <v>7</v>
      </c>
      <c r="ED72" s="14"/>
      <c r="EE72">
        <v>39</v>
      </c>
      <c r="EF72" t="s">
        <v>939</v>
      </c>
    </row>
    <row r="73" spans="2:136" ht="15.75" thickBot="1" x14ac:dyDescent="0.3">
      <c r="B73" s="14">
        <v>40</v>
      </c>
      <c r="C73" t="s">
        <v>271</v>
      </c>
      <c r="D73" s="47" t="s">
        <v>273</v>
      </c>
      <c r="E73" s="55" t="s">
        <v>272</v>
      </c>
      <c r="F73" s="42"/>
      <c r="G73" s="27"/>
      <c r="H73" s="27"/>
      <c r="I73" s="27"/>
      <c r="J73" s="27"/>
      <c r="K73" s="27"/>
      <c r="L73" s="27"/>
      <c r="M73" s="27">
        <v>7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64"/>
      <c r="AG73" s="64"/>
      <c r="AH73" s="64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79">
        <f t="shared" si="0"/>
        <v>1</v>
      </c>
      <c r="ED73" s="14"/>
      <c r="EE73">
        <v>40</v>
      </c>
      <c r="EF73" t="s">
        <v>946</v>
      </c>
    </row>
    <row r="74" spans="2:136" ht="15.75" thickBot="1" x14ac:dyDescent="0.3">
      <c r="B74" s="14">
        <v>41</v>
      </c>
      <c r="C74" t="s">
        <v>275</v>
      </c>
      <c r="D74" s="53" t="s">
        <v>232</v>
      </c>
      <c r="E74" s="3" t="s">
        <v>192</v>
      </c>
      <c r="F74" s="42"/>
      <c r="G74" s="27"/>
      <c r="H74" s="27"/>
      <c r="I74" s="27"/>
      <c r="J74" s="27"/>
      <c r="K74" s="27"/>
      <c r="L74" s="27"/>
      <c r="M74" s="27"/>
      <c r="N74" s="27"/>
      <c r="O74" s="27">
        <v>3</v>
      </c>
      <c r="P74" s="27"/>
      <c r="Q74" s="27">
        <v>7</v>
      </c>
      <c r="R74" s="27"/>
      <c r="S74" s="27"/>
      <c r="T74" s="27"/>
      <c r="U74" s="27"/>
      <c r="V74" s="45">
        <v>3</v>
      </c>
      <c r="W74" s="27"/>
      <c r="X74" s="27"/>
      <c r="Y74" s="27"/>
      <c r="Z74" s="27"/>
      <c r="AA74" s="27"/>
      <c r="AB74" s="27"/>
      <c r="AC74" s="27"/>
      <c r="AD74" s="27"/>
      <c r="AE74" s="27"/>
      <c r="AF74" s="64"/>
      <c r="AG74" s="64"/>
      <c r="AH74" s="64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79">
        <f t="shared" si="0"/>
        <v>3</v>
      </c>
      <c r="ED74" s="14"/>
      <c r="EE74">
        <v>41</v>
      </c>
      <c r="EF74" t="s">
        <v>949</v>
      </c>
    </row>
    <row r="75" spans="2:136" ht="15.75" thickBot="1" x14ac:dyDescent="0.3">
      <c r="B75" s="14">
        <v>42</v>
      </c>
      <c r="C75" t="s">
        <v>274</v>
      </c>
      <c r="D75" s="47" t="s">
        <v>278</v>
      </c>
      <c r="E75" s="3" t="s">
        <v>192</v>
      </c>
      <c r="F75" s="42"/>
      <c r="G75" s="27"/>
      <c r="H75" s="27"/>
      <c r="I75" s="27"/>
      <c r="J75" s="27"/>
      <c r="K75" s="27"/>
      <c r="L75" s="27"/>
      <c r="M75" s="27"/>
      <c r="N75" s="27"/>
      <c r="O75" s="27">
        <v>4</v>
      </c>
      <c r="P75" s="27"/>
      <c r="Q75" s="27">
        <v>4</v>
      </c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64"/>
      <c r="AG75" s="64"/>
      <c r="AH75" s="64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51">
        <v>3</v>
      </c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79">
        <f t="shared" si="0"/>
        <v>3</v>
      </c>
      <c r="ED75" s="14"/>
      <c r="EE75">
        <v>42</v>
      </c>
      <c r="EF75" t="s">
        <v>974</v>
      </c>
    </row>
    <row r="76" spans="2:136" ht="15.75" thickBot="1" x14ac:dyDescent="0.3">
      <c r="B76" s="14">
        <v>43</v>
      </c>
      <c r="C76" t="s">
        <v>276</v>
      </c>
      <c r="D76" s="47" t="s">
        <v>277</v>
      </c>
      <c r="E76" s="3" t="s">
        <v>192</v>
      </c>
      <c r="F76" s="42"/>
      <c r="G76" s="27"/>
      <c r="H76" s="27"/>
      <c r="I76" s="27"/>
      <c r="J76" s="27"/>
      <c r="K76" s="27"/>
      <c r="L76" s="27"/>
      <c r="M76" s="27"/>
      <c r="N76" s="27"/>
      <c r="O76" s="27">
        <v>7</v>
      </c>
      <c r="P76" s="27"/>
      <c r="Q76" s="27"/>
      <c r="R76" s="27">
        <v>5</v>
      </c>
      <c r="S76" s="27"/>
      <c r="T76" s="27"/>
      <c r="U76" s="27"/>
      <c r="V76" s="27"/>
      <c r="W76" s="27"/>
      <c r="X76" s="27"/>
      <c r="Y76" s="27"/>
      <c r="Z76" s="46">
        <v>8</v>
      </c>
      <c r="AA76" s="27"/>
      <c r="AB76" s="27"/>
      <c r="AC76" s="27"/>
      <c r="AD76" s="27"/>
      <c r="AE76" s="27"/>
      <c r="AF76" s="45">
        <v>3</v>
      </c>
      <c r="AG76" s="64"/>
      <c r="AH76" s="64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>
        <v>4</v>
      </c>
      <c r="BA76" s="27"/>
      <c r="BB76" s="27"/>
      <c r="BC76" s="27"/>
      <c r="BD76" s="52">
        <v>3</v>
      </c>
      <c r="BE76" s="27"/>
      <c r="BF76" s="27"/>
      <c r="BG76" s="27"/>
      <c r="BH76" s="27"/>
      <c r="BI76" s="52">
        <v>1</v>
      </c>
      <c r="BJ76" s="27"/>
      <c r="BK76" s="27"/>
      <c r="BL76" s="27">
        <v>7</v>
      </c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46">
        <v>8</v>
      </c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79">
        <f t="shared" si="0"/>
        <v>9</v>
      </c>
      <c r="ED76" s="14"/>
      <c r="EE76">
        <v>43</v>
      </c>
      <c r="EF76" t="s">
        <v>872</v>
      </c>
    </row>
    <row r="77" spans="2:136" ht="15.75" thickBot="1" x14ac:dyDescent="0.3">
      <c r="B77" s="14">
        <v>44</v>
      </c>
      <c r="C77" t="s">
        <v>280</v>
      </c>
      <c r="D77" s="47" t="s">
        <v>283</v>
      </c>
      <c r="E77" s="55" t="s">
        <v>284</v>
      </c>
      <c r="F77" s="42"/>
      <c r="G77" s="27"/>
      <c r="H77" s="27"/>
      <c r="I77" s="27"/>
      <c r="J77" s="27"/>
      <c r="K77" s="27"/>
      <c r="L77" s="27"/>
      <c r="M77" s="27"/>
      <c r="N77" s="27"/>
      <c r="O77" s="27"/>
      <c r="P77" s="52">
        <v>1</v>
      </c>
      <c r="Q77" s="27">
        <v>5</v>
      </c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64"/>
      <c r="AG77" s="64"/>
      <c r="AH77" s="64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>
        <v>4</v>
      </c>
      <c r="AX77" s="41"/>
      <c r="AY77" s="41"/>
      <c r="AZ77" s="41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79">
        <f t="shared" si="0"/>
        <v>3</v>
      </c>
      <c r="ED77" s="14"/>
      <c r="EE77">
        <v>44</v>
      </c>
      <c r="EF77" t="s">
        <v>996</v>
      </c>
    </row>
    <row r="78" spans="2:136" ht="15.75" thickBot="1" x14ac:dyDescent="0.3">
      <c r="B78" s="14">
        <v>45</v>
      </c>
      <c r="C78" t="s">
        <v>281</v>
      </c>
      <c r="D78" s="47" t="s">
        <v>286</v>
      </c>
      <c r="E78" s="55" t="s">
        <v>200</v>
      </c>
      <c r="F78" s="42"/>
      <c r="G78" s="27"/>
      <c r="H78" s="27"/>
      <c r="I78" s="27"/>
      <c r="J78" s="27"/>
      <c r="K78" s="27"/>
      <c r="L78" s="27"/>
      <c r="M78" s="27"/>
      <c r="N78" s="27"/>
      <c r="O78" s="27"/>
      <c r="P78" s="27">
        <v>4</v>
      </c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>
        <v>5</v>
      </c>
      <c r="AE78" s="27"/>
      <c r="AF78" s="64"/>
      <c r="AG78" s="64"/>
      <c r="AH78" s="64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79">
        <f t="shared" si="0"/>
        <v>2</v>
      </c>
      <c r="ED78" s="14"/>
      <c r="EE78">
        <v>45</v>
      </c>
      <c r="EF78" t="s">
        <v>1049</v>
      </c>
    </row>
    <row r="79" spans="2:136" ht="15.75" thickBot="1" x14ac:dyDescent="0.3">
      <c r="B79" s="14">
        <v>46</v>
      </c>
      <c r="C79" t="s">
        <v>282</v>
      </c>
      <c r="D79" s="47" t="s">
        <v>285</v>
      </c>
      <c r="E79" s="3" t="s">
        <v>192</v>
      </c>
      <c r="F79" s="42"/>
      <c r="G79" s="27"/>
      <c r="H79" s="27"/>
      <c r="I79" s="27"/>
      <c r="J79" s="27"/>
      <c r="K79" s="27"/>
      <c r="L79" s="27"/>
      <c r="M79" s="27"/>
      <c r="N79" s="27"/>
      <c r="O79" s="27"/>
      <c r="P79" s="46">
        <v>8</v>
      </c>
      <c r="Q79" s="27"/>
      <c r="R79" s="27">
        <v>7</v>
      </c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64"/>
      <c r="AG79" s="64"/>
      <c r="AH79" s="64"/>
      <c r="AI79" s="41"/>
      <c r="AJ79" s="41"/>
      <c r="AK79" s="41"/>
      <c r="AL79" s="41"/>
      <c r="AM79" s="41"/>
      <c r="AN79" s="41"/>
      <c r="AO79" s="41"/>
      <c r="AP79" s="46">
        <v>9</v>
      </c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46">
        <v>8</v>
      </c>
      <c r="CF79" s="27"/>
      <c r="CG79" s="27">
        <v>3</v>
      </c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>
        <v>6</v>
      </c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79">
        <f t="shared" si="0"/>
        <v>6</v>
      </c>
      <c r="ED79" s="14"/>
      <c r="EE79">
        <v>46</v>
      </c>
      <c r="EF79" t="s">
        <v>1052</v>
      </c>
    </row>
    <row r="80" spans="2:136" ht="15.75" thickBot="1" x14ac:dyDescent="0.3">
      <c r="B80" s="14">
        <v>47</v>
      </c>
      <c r="C80" t="s">
        <v>287</v>
      </c>
      <c r="D80" s="47" t="s">
        <v>288</v>
      </c>
      <c r="E80" s="3" t="s">
        <v>192</v>
      </c>
      <c r="F80" s="42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52">
        <v>1</v>
      </c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64"/>
      <c r="AG80" s="64"/>
      <c r="AH80" s="64"/>
      <c r="AI80" s="41"/>
      <c r="AJ80" s="41"/>
      <c r="AK80" s="41"/>
      <c r="AL80" s="41"/>
      <c r="AM80" s="51">
        <v>2</v>
      </c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79">
        <f t="shared" si="0"/>
        <v>2</v>
      </c>
      <c r="ED80" s="14"/>
      <c r="EE80">
        <v>47</v>
      </c>
      <c r="EF80" t="s">
        <v>1056</v>
      </c>
    </row>
    <row r="81" spans="2:136" ht="15.75" thickBot="1" x14ac:dyDescent="0.3">
      <c r="B81" s="14">
        <v>48</v>
      </c>
      <c r="C81" t="s">
        <v>289</v>
      </c>
      <c r="D81" s="47" t="s">
        <v>290</v>
      </c>
      <c r="E81" s="55" t="s">
        <v>246</v>
      </c>
      <c r="F81" s="42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>
        <v>2</v>
      </c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64"/>
      <c r="AG81" s="64"/>
      <c r="AH81" s="64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79">
        <f t="shared" si="0"/>
        <v>1</v>
      </c>
      <c r="ED81" s="14"/>
      <c r="EE81">
        <v>48</v>
      </c>
      <c r="EF81" t="s">
        <v>1054</v>
      </c>
    </row>
    <row r="82" spans="2:136" ht="15.75" thickBot="1" x14ac:dyDescent="0.3">
      <c r="B82" s="14">
        <v>49</v>
      </c>
      <c r="C82" t="s">
        <v>291</v>
      </c>
      <c r="D82" s="47" t="s">
        <v>296</v>
      </c>
      <c r="E82" s="3" t="s">
        <v>192</v>
      </c>
      <c r="F82" s="42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52">
        <v>1</v>
      </c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64"/>
      <c r="AG82" s="64"/>
      <c r="AH82" s="64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79">
        <f t="shared" si="0"/>
        <v>1</v>
      </c>
      <c r="ED82" s="14"/>
      <c r="EE82">
        <v>49</v>
      </c>
      <c r="EF82" t="s">
        <v>693</v>
      </c>
    </row>
    <row r="83" spans="2:136" ht="15.75" thickBot="1" x14ac:dyDescent="0.3">
      <c r="B83" s="14">
        <v>50</v>
      </c>
      <c r="C83" t="s">
        <v>292</v>
      </c>
      <c r="D83" s="47" t="s">
        <v>231</v>
      </c>
      <c r="E83" s="3" t="s">
        <v>192</v>
      </c>
      <c r="F83" s="42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45">
        <v>3</v>
      </c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64"/>
      <c r="AG83" s="64"/>
      <c r="AH83" s="64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46">
        <v>10</v>
      </c>
      <c r="DN83" s="27"/>
      <c r="DO83" s="27"/>
      <c r="DP83" s="27"/>
      <c r="DQ83" s="27"/>
      <c r="DR83" s="46">
        <v>10</v>
      </c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79">
        <f t="shared" si="0"/>
        <v>3</v>
      </c>
      <c r="ED83" s="14"/>
      <c r="EE83">
        <v>50</v>
      </c>
      <c r="EF83" t="s">
        <v>1102</v>
      </c>
    </row>
    <row r="84" spans="2:136" ht="15.75" thickBot="1" x14ac:dyDescent="0.3">
      <c r="B84" s="14">
        <v>51</v>
      </c>
      <c r="C84" t="s">
        <v>293</v>
      </c>
      <c r="D84" s="47" t="s">
        <v>293</v>
      </c>
      <c r="E84" s="3" t="s">
        <v>192</v>
      </c>
      <c r="F84" s="42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>
        <v>4</v>
      </c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64"/>
      <c r="AG84" s="64"/>
      <c r="AH84" s="64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>
        <v>7</v>
      </c>
      <c r="AT84" s="41">
        <v>7</v>
      </c>
      <c r="AU84" s="41"/>
      <c r="AV84" s="41">
        <v>4</v>
      </c>
      <c r="AW84" s="41"/>
      <c r="AX84" s="41"/>
      <c r="AY84" s="41"/>
      <c r="AZ84" s="41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51">
        <v>2</v>
      </c>
      <c r="DY84" s="27"/>
      <c r="DZ84" s="27"/>
      <c r="EA84" s="27"/>
      <c r="EB84" s="27"/>
      <c r="EC84" s="79">
        <f t="shared" si="0"/>
        <v>5</v>
      </c>
      <c r="ED84" s="14"/>
      <c r="EE84">
        <v>51</v>
      </c>
      <c r="EF84" t="s">
        <v>1106</v>
      </c>
    </row>
    <row r="85" spans="2:136" ht="15.75" thickBot="1" x14ac:dyDescent="0.3">
      <c r="B85" s="14">
        <v>52</v>
      </c>
      <c r="C85" t="s">
        <v>294</v>
      </c>
      <c r="D85" s="47" t="s">
        <v>232</v>
      </c>
      <c r="E85" s="3" t="s">
        <v>192</v>
      </c>
      <c r="F85" s="42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6</v>
      </c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64"/>
      <c r="AG85" s="64"/>
      <c r="AH85" s="64"/>
      <c r="AI85" s="41"/>
      <c r="AJ85" s="41"/>
      <c r="AK85" s="41"/>
      <c r="AL85" s="41"/>
      <c r="AM85" s="41"/>
      <c r="AN85" s="41"/>
      <c r="AO85" s="41"/>
      <c r="AP85" s="41"/>
      <c r="AQ85" s="41"/>
      <c r="AR85" s="51">
        <v>2</v>
      </c>
      <c r="AS85" s="41"/>
      <c r="AT85" s="41"/>
      <c r="AU85" s="41"/>
      <c r="AV85" s="41"/>
      <c r="AW85" s="41"/>
      <c r="AX85" s="41">
        <v>5</v>
      </c>
      <c r="AY85" s="41"/>
      <c r="AZ85" s="41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51">
        <v>3</v>
      </c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51">
        <v>3</v>
      </c>
      <c r="DT85" s="27"/>
      <c r="DU85" s="27"/>
      <c r="DV85" s="27"/>
      <c r="DW85" s="27"/>
      <c r="DX85" s="27"/>
      <c r="DY85" s="27"/>
      <c r="DZ85" s="27"/>
      <c r="EA85" s="27"/>
      <c r="EB85" s="27"/>
      <c r="EC85" s="79">
        <f t="shared" si="0"/>
        <v>5</v>
      </c>
      <c r="ED85" s="14"/>
      <c r="EE85">
        <v>52</v>
      </c>
      <c r="EF85" t="s">
        <v>1133</v>
      </c>
    </row>
    <row r="86" spans="2:136" ht="15.75" thickBot="1" x14ac:dyDescent="0.3">
      <c r="B86" s="14">
        <v>53</v>
      </c>
      <c r="C86" t="s">
        <v>295</v>
      </c>
      <c r="D86" s="47" t="s">
        <v>297</v>
      </c>
      <c r="E86" s="3" t="s">
        <v>192</v>
      </c>
      <c r="F86" s="42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46">
        <v>9</v>
      </c>
      <c r="S86" s="27"/>
      <c r="T86" s="27"/>
      <c r="U86" s="27">
        <v>6</v>
      </c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64"/>
      <c r="AG86" s="64"/>
      <c r="AH86" s="64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79">
        <f t="shared" si="0"/>
        <v>2</v>
      </c>
      <c r="ED86" s="14"/>
      <c r="EE86">
        <v>53</v>
      </c>
      <c r="EF86" t="s">
        <v>889</v>
      </c>
    </row>
    <row r="87" spans="2:136" ht="15.75" thickBot="1" x14ac:dyDescent="0.3">
      <c r="B87" s="14">
        <v>54</v>
      </c>
      <c r="C87" t="s">
        <v>298</v>
      </c>
      <c r="D87" s="47" t="s">
        <v>312</v>
      </c>
      <c r="E87" s="55" t="s">
        <v>311</v>
      </c>
      <c r="F87" s="42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>
        <v>1</v>
      </c>
      <c r="T87" s="51">
        <v>2</v>
      </c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64"/>
      <c r="AG87" s="64"/>
      <c r="AH87" s="64"/>
      <c r="AI87" s="41"/>
      <c r="AJ87" s="41"/>
      <c r="AK87" s="41"/>
      <c r="AL87" s="52">
        <v>1</v>
      </c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79">
        <f t="shared" si="0"/>
        <v>3</v>
      </c>
      <c r="ED87" s="14"/>
    </row>
    <row r="88" spans="2:136" ht="15.75" thickBot="1" x14ac:dyDescent="0.3">
      <c r="B88" s="14">
        <v>55</v>
      </c>
      <c r="C88" t="s">
        <v>299</v>
      </c>
      <c r="D88" s="47" t="s">
        <v>231</v>
      </c>
      <c r="E88" s="3" t="s">
        <v>192</v>
      </c>
      <c r="F88" s="42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>
        <v>2</v>
      </c>
      <c r="T88" s="27">
        <v>4</v>
      </c>
      <c r="U88" s="27">
        <v>5</v>
      </c>
      <c r="V88" s="27"/>
      <c r="W88" s="27">
        <v>6</v>
      </c>
      <c r="X88" s="27"/>
      <c r="Y88" s="27"/>
      <c r="Z88" s="51">
        <v>2</v>
      </c>
      <c r="AA88" s="27"/>
      <c r="AB88" s="27"/>
      <c r="AC88" s="27"/>
      <c r="AD88" s="27"/>
      <c r="AE88" s="27"/>
      <c r="AF88" s="64"/>
      <c r="AG88" s="64"/>
      <c r="AH88" s="64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>
        <v>7</v>
      </c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52">
        <v>1</v>
      </c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79">
        <f t="shared" si="0"/>
        <v>7</v>
      </c>
      <c r="ED88" s="14"/>
    </row>
    <row r="89" spans="2:136" ht="15.75" thickBot="1" x14ac:dyDescent="0.3">
      <c r="B89" s="14">
        <v>56</v>
      </c>
      <c r="C89" t="s">
        <v>300</v>
      </c>
      <c r="D89" s="47" t="s">
        <v>310</v>
      </c>
      <c r="E89" s="3" t="s">
        <v>192</v>
      </c>
      <c r="F89" s="42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>
        <v>3</v>
      </c>
      <c r="T89" s="45">
        <v>3</v>
      </c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64"/>
      <c r="AG89" s="64"/>
      <c r="AH89" s="64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79">
        <f t="shared" si="0"/>
        <v>2</v>
      </c>
      <c r="ED89" s="14"/>
    </row>
    <row r="90" spans="2:136" ht="15.75" thickBot="1" x14ac:dyDescent="0.3">
      <c r="B90" s="14">
        <v>57</v>
      </c>
      <c r="C90" t="s">
        <v>301</v>
      </c>
      <c r="D90" s="47" t="s">
        <v>313</v>
      </c>
      <c r="E90" s="55" t="s">
        <v>200</v>
      </c>
      <c r="F90" s="42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>
        <v>4</v>
      </c>
      <c r="T90" s="52">
        <v>1</v>
      </c>
      <c r="U90" s="27"/>
      <c r="V90" s="27"/>
      <c r="W90" s="27"/>
      <c r="X90" s="27"/>
      <c r="Y90" s="27"/>
      <c r="Z90" s="27"/>
      <c r="AA90" s="46">
        <v>9</v>
      </c>
      <c r="AB90" s="27"/>
      <c r="AC90" s="27"/>
      <c r="AD90" s="27"/>
      <c r="AE90" s="27"/>
      <c r="AF90" s="64"/>
      <c r="AG90" s="64"/>
      <c r="AH90" s="64"/>
      <c r="AI90" s="46">
        <v>9</v>
      </c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51">
        <v>3</v>
      </c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46">
        <v>9</v>
      </c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79">
        <f t="shared" si="0"/>
        <v>6</v>
      </c>
      <c r="ED90" s="14"/>
    </row>
    <row r="91" spans="2:136" ht="15.75" thickBot="1" x14ac:dyDescent="0.3">
      <c r="B91" s="14">
        <v>58</v>
      </c>
      <c r="C91" t="s">
        <v>302</v>
      </c>
      <c r="D91" s="47" t="s">
        <v>309</v>
      </c>
      <c r="E91" s="3" t="s">
        <v>192</v>
      </c>
      <c r="F91" s="42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>
        <v>5</v>
      </c>
      <c r="T91" s="46">
        <v>8</v>
      </c>
      <c r="U91" s="27"/>
      <c r="V91" s="46">
        <v>8</v>
      </c>
      <c r="W91" s="27"/>
      <c r="X91" s="27"/>
      <c r="Y91" s="27"/>
      <c r="Z91" s="27"/>
      <c r="AA91" s="27"/>
      <c r="AB91" s="27"/>
      <c r="AC91" s="27"/>
      <c r="AD91" s="27"/>
      <c r="AE91" s="27"/>
      <c r="AF91" s="64"/>
      <c r="AG91" s="64"/>
      <c r="AH91" s="64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6">
        <v>10</v>
      </c>
      <c r="AX91" s="41"/>
      <c r="AY91" s="41"/>
      <c r="AZ91" s="41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79">
        <f t="shared" si="0"/>
        <v>4</v>
      </c>
      <c r="ED91" s="14"/>
    </row>
    <row r="92" spans="2:136" ht="15.75" thickBot="1" x14ac:dyDescent="0.3">
      <c r="B92" s="14">
        <v>59</v>
      </c>
      <c r="C92" t="s">
        <v>303</v>
      </c>
      <c r="D92" s="47" t="s">
        <v>308</v>
      </c>
      <c r="E92" s="3" t="s">
        <v>192</v>
      </c>
      <c r="F92" s="42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>
        <v>7</v>
      </c>
      <c r="T92" s="46">
        <v>10</v>
      </c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64"/>
      <c r="AG92" s="64"/>
      <c r="AH92" s="64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6">
        <v>10</v>
      </c>
      <c r="AU92" s="41"/>
      <c r="AV92" s="41"/>
      <c r="AW92" s="41"/>
      <c r="AX92" s="41"/>
      <c r="AY92" s="41"/>
      <c r="AZ92" s="41"/>
      <c r="BA92" s="27"/>
      <c r="BB92" s="27"/>
      <c r="BC92" s="27"/>
      <c r="BD92" s="52">
        <v>2</v>
      </c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46">
        <v>8</v>
      </c>
      <c r="BT92" s="27"/>
      <c r="BU92" s="27"/>
      <c r="BV92" s="27"/>
      <c r="BW92" s="45">
        <v>3</v>
      </c>
      <c r="BX92" s="27"/>
      <c r="BY92" s="27"/>
      <c r="BZ92" s="27"/>
      <c r="CA92" s="27"/>
      <c r="CB92" s="27"/>
      <c r="CC92" s="27"/>
      <c r="CD92" s="27"/>
      <c r="CE92" s="27">
        <v>7</v>
      </c>
      <c r="CF92" s="27"/>
      <c r="CG92" s="52">
        <v>2</v>
      </c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79">
        <f t="shared" si="0"/>
        <v>8</v>
      </c>
      <c r="ED92" s="14"/>
    </row>
    <row r="93" spans="2:136" ht="15.75" thickBot="1" x14ac:dyDescent="0.3">
      <c r="B93" s="14">
        <v>60</v>
      </c>
      <c r="C93" t="s">
        <v>304</v>
      </c>
      <c r="D93" s="47" t="s">
        <v>307</v>
      </c>
      <c r="E93" s="3" t="s">
        <v>192</v>
      </c>
      <c r="F93" s="42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>
        <v>9</v>
      </c>
      <c r="T93" s="46">
        <v>9</v>
      </c>
      <c r="U93" s="27"/>
      <c r="V93" s="27"/>
      <c r="W93" s="27"/>
      <c r="X93" s="27"/>
      <c r="Y93" s="27"/>
      <c r="Z93" s="27"/>
      <c r="AA93" s="27">
        <v>7</v>
      </c>
      <c r="AB93" s="27"/>
      <c r="AC93" s="27"/>
      <c r="AD93" s="27"/>
      <c r="AE93" s="27">
        <v>5</v>
      </c>
      <c r="AF93" s="64"/>
      <c r="AG93" s="64">
        <v>7</v>
      </c>
      <c r="AH93" s="64"/>
      <c r="AI93" s="41"/>
      <c r="AJ93" s="41">
        <v>7</v>
      </c>
      <c r="AK93" s="41"/>
      <c r="AL93" s="41"/>
      <c r="AM93" s="41"/>
      <c r="AN93" s="41"/>
      <c r="AO93" s="41"/>
      <c r="AP93" s="41"/>
      <c r="AQ93" s="41">
        <v>5</v>
      </c>
      <c r="AR93" s="41"/>
      <c r="AS93" s="41"/>
      <c r="AT93" s="41"/>
      <c r="AU93" s="41"/>
      <c r="AV93" s="41"/>
      <c r="AW93" s="41"/>
      <c r="AX93" s="41"/>
      <c r="AY93" s="41"/>
      <c r="AZ93" s="41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>
        <v>6</v>
      </c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>
        <v>4</v>
      </c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51">
        <v>2</v>
      </c>
      <c r="EC93" s="79">
        <f t="shared" si="0"/>
        <v>10</v>
      </c>
      <c r="ED93" s="14"/>
    </row>
    <row r="94" spans="2:136" ht="15.75" thickBot="1" x14ac:dyDescent="0.3">
      <c r="B94" s="14">
        <v>61</v>
      </c>
      <c r="C94" t="s">
        <v>305</v>
      </c>
      <c r="D94" s="47" t="s">
        <v>306</v>
      </c>
      <c r="E94" s="3" t="s">
        <v>192</v>
      </c>
      <c r="F94" s="42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>
        <v>10</v>
      </c>
      <c r="T94" s="27">
        <v>6</v>
      </c>
      <c r="U94" s="27"/>
      <c r="V94" s="27"/>
      <c r="W94" s="51">
        <v>2</v>
      </c>
      <c r="X94" s="27"/>
      <c r="Y94" s="27"/>
      <c r="Z94" s="27"/>
      <c r="AA94" s="46">
        <v>8</v>
      </c>
      <c r="AB94" s="27"/>
      <c r="AC94" s="51">
        <v>2</v>
      </c>
      <c r="AD94" s="27"/>
      <c r="AE94" s="27"/>
      <c r="AF94" s="64"/>
      <c r="AG94" s="64"/>
      <c r="AH94" s="64"/>
      <c r="AI94" s="41"/>
      <c r="AJ94" s="41"/>
      <c r="AK94" s="41"/>
      <c r="AL94" s="41"/>
      <c r="AM94" s="41"/>
      <c r="AN94" s="41">
        <v>5</v>
      </c>
      <c r="AO94" s="41"/>
      <c r="AP94" s="41"/>
      <c r="AQ94" s="41">
        <v>4</v>
      </c>
      <c r="AR94" s="41"/>
      <c r="AS94" s="41"/>
      <c r="AT94" s="41"/>
      <c r="AU94" s="41"/>
      <c r="AV94" s="41"/>
      <c r="AW94" s="41">
        <v>5</v>
      </c>
      <c r="AX94" s="41"/>
      <c r="AY94" s="46">
        <v>10</v>
      </c>
      <c r="AZ94" s="41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>
        <v>5</v>
      </c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51">
        <v>2</v>
      </c>
      <c r="DW94" s="27"/>
      <c r="DX94" s="27"/>
      <c r="DY94" s="27"/>
      <c r="DZ94" s="27"/>
      <c r="EA94" s="27"/>
      <c r="EB94" s="27"/>
      <c r="EC94" s="79">
        <f t="shared" si="0"/>
        <v>11</v>
      </c>
      <c r="ED94" s="14"/>
    </row>
    <row r="95" spans="2:136" ht="15.75" thickBot="1" x14ac:dyDescent="0.3">
      <c r="B95" s="14">
        <v>62</v>
      </c>
      <c r="C95" t="s">
        <v>319</v>
      </c>
      <c r="D95" s="47" t="s">
        <v>224</v>
      </c>
      <c r="E95" s="3" t="s">
        <v>192</v>
      </c>
      <c r="F95" s="42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52">
        <v>1</v>
      </c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64"/>
      <c r="AG95" s="64"/>
      <c r="AH95" s="64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79">
        <f t="shared" si="0"/>
        <v>1</v>
      </c>
      <c r="ED95" s="14"/>
    </row>
    <row r="96" spans="2:136" ht="15.75" thickBot="1" x14ac:dyDescent="0.3">
      <c r="B96" s="14">
        <v>63</v>
      </c>
      <c r="C96" t="s">
        <v>314</v>
      </c>
      <c r="D96" s="53" t="s">
        <v>232</v>
      </c>
      <c r="E96" s="55" t="s">
        <v>322</v>
      </c>
      <c r="F96" s="42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51">
        <v>2</v>
      </c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64"/>
      <c r="AG96" s="64"/>
      <c r="AH96" s="64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79">
        <f t="shared" si="0"/>
        <v>1</v>
      </c>
      <c r="ED96" s="14"/>
    </row>
    <row r="97" spans="2:134" ht="15.75" thickBot="1" x14ac:dyDescent="0.3">
      <c r="B97" s="14">
        <v>64</v>
      </c>
      <c r="C97" t="s">
        <v>315</v>
      </c>
      <c r="D97" s="53" t="s">
        <v>232</v>
      </c>
      <c r="E97" s="3" t="s">
        <v>192</v>
      </c>
      <c r="F97" s="42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45">
        <v>3</v>
      </c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64"/>
      <c r="AG97" s="64"/>
      <c r="AH97" s="64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79">
        <f t="shared" si="0"/>
        <v>1</v>
      </c>
      <c r="ED97" s="14"/>
    </row>
    <row r="98" spans="2:134" ht="15.75" thickBot="1" x14ac:dyDescent="0.3">
      <c r="B98" s="14">
        <v>65</v>
      </c>
      <c r="C98" t="s">
        <v>316</v>
      </c>
      <c r="D98" s="47" t="s">
        <v>320</v>
      </c>
      <c r="E98" s="3" t="s">
        <v>192</v>
      </c>
      <c r="F98" s="42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>
        <v>4</v>
      </c>
      <c r="V98" s="51">
        <v>2</v>
      </c>
      <c r="W98" s="27"/>
      <c r="X98" s="27"/>
      <c r="Y98" s="27"/>
      <c r="Z98" s="27"/>
      <c r="AA98" s="27"/>
      <c r="AB98" s="27"/>
      <c r="AC98" s="27"/>
      <c r="AD98" s="27"/>
      <c r="AE98" s="27"/>
      <c r="AF98" s="64"/>
      <c r="AG98" s="64"/>
      <c r="AH98" s="64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79">
        <f t="shared" ref="EC98:EC161" si="1">COUNTIF(F98:EB98,"&gt;-1")</f>
        <v>2</v>
      </c>
      <c r="ED98" s="14"/>
    </row>
    <row r="99" spans="2:134" ht="15.75" thickBot="1" x14ac:dyDescent="0.3">
      <c r="B99" s="14">
        <v>66</v>
      </c>
      <c r="C99" t="s">
        <v>317</v>
      </c>
      <c r="D99" s="53" t="s">
        <v>232</v>
      </c>
      <c r="E99" s="55" t="s">
        <v>321</v>
      </c>
      <c r="F99" s="42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46">
        <v>8</v>
      </c>
      <c r="V99" s="27"/>
      <c r="W99" s="27"/>
      <c r="X99" s="27"/>
      <c r="Y99" s="27"/>
      <c r="Z99" s="45">
        <v>3</v>
      </c>
      <c r="AA99" s="27"/>
      <c r="AB99" s="27"/>
      <c r="AC99" s="27"/>
      <c r="AD99" s="27"/>
      <c r="AE99" s="27"/>
      <c r="AF99" s="64"/>
      <c r="AG99" s="64"/>
      <c r="AH99" s="64"/>
      <c r="AI99" s="41"/>
      <c r="AJ99" s="41"/>
      <c r="AK99" s="41"/>
      <c r="AL99" s="41"/>
      <c r="AM99" s="41"/>
      <c r="AN99" s="41"/>
      <c r="AO99" s="41"/>
      <c r="AP99" s="41"/>
      <c r="AQ99" s="41"/>
      <c r="AR99" s="52">
        <v>1</v>
      </c>
      <c r="AS99" s="41"/>
      <c r="AT99" s="41"/>
      <c r="AU99" s="41"/>
      <c r="AV99" s="46">
        <v>8</v>
      </c>
      <c r="AW99" s="41"/>
      <c r="AX99" s="41"/>
      <c r="AY99" s="41"/>
      <c r="AZ99" s="41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79">
        <f t="shared" si="1"/>
        <v>4</v>
      </c>
      <c r="ED99" s="14"/>
    </row>
    <row r="100" spans="2:134" ht="15.75" thickBot="1" x14ac:dyDescent="0.3">
      <c r="B100" s="14">
        <v>67</v>
      </c>
      <c r="C100" t="s">
        <v>318</v>
      </c>
      <c r="D100" s="47"/>
      <c r="E100" s="3" t="s">
        <v>192</v>
      </c>
      <c r="F100" s="42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46">
        <v>9</v>
      </c>
      <c r="V100" s="27"/>
      <c r="W100" s="27">
        <v>5</v>
      </c>
      <c r="X100" s="27"/>
      <c r="Y100" s="27"/>
      <c r="Z100" s="27"/>
      <c r="AA100" s="27"/>
      <c r="AB100" s="27"/>
      <c r="AC100" s="27"/>
      <c r="AD100" s="27"/>
      <c r="AE100" s="27"/>
      <c r="AF100" s="64"/>
      <c r="AG100" s="64"/>
      <c r="AH100" s="64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46">
        <v>10</v>
      </c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79">
        <f t="shared" si="1"/>
        <v>3</v>
      </c>
      <c r="ED100" s="14"/>
    </row>
    <row r="101" spans="2:134" ht="15.75" thickBot="1" x14ac:dyDescent="0.3">
      <c r="B101" s="14">
        <v>68</v>
      </c>
      <c r="C101" t="s">
        <v>323</v>
      </c>
      <c r="D101" s="47" t="s">
        <v>333</v>
      </c>
      <c r="E101" s="55" t="s">
        <v>334</v>
      </c>
      <c r="F101" s="42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52">
        <v>1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64"/>
      <c r="AG101" s="64"/>
      <c r="AH101" s="64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79">
        <f t="shared" si="1"/>
        <v>1</v>
      </c>
      <c r="ED101" s="14"/>
    </row>
    <row r="102" spans="2:134" ht="15.75" thickBot="1" x14ac:dyDescent="0.3">
      <c r="B102" s="14">
        <v>69</v>
      </c>
      <c r="C102" t="s">
        <v>324</v>
      </c>
      <c r="D102" s="47" t="s">
        <v>330</v>
      </c>
      <c r="E102" s="55" t="s">
        <v>331</v>
      </c>
      <c r="F102" s="42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>
        <v>4</v>
      </c>
      <c r="W102" s="27"/>
      <c r="X102" s="27">
        <v>4</v>
      </c>
      <c r="Y102" s="27"/>
      <c r="Z102" s="27"/>
      <c r="AA102" s="27"/>
      <c r="AB102" s="27"/>
      <c r="AC102" s="27"/>
      <c r="AD102" s="27"/>
      <c r="AE102" s="27"/>
      <c r="AF102" s="64"/>
      <c r="AG102" s="64"/>
      <c r="AH102" s="64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79">
        <f t="shared" si="1"/>
        <v>2</v>
      </c>
      <c r="ED102" s="14"/>
    </row>
    <row r="103" spans="2:134" ht="15.75" thickBot="1" x14ac:dyDescent="0.3">
      <c r="B103" s="14">
        <v>70</v>
      </c>
      <c r="C103" t="s">
        <v>325</v>
      </c>
      <c r="D103" s="47" t="s">
        <v>231</v>
      </c>
      <c r="E103" s="3" t="s">
        <v>192</v>
      </c>
      <c r="F103" s="42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>
        <v>5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64"/>
      <c r="AG103" s="64"/>
      <c r="AH103" s="64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27"/>
      <c r="BB103" s="27"/>
      <c r="BC103" s="27"/>
      <c r="BD103" s="27"/>
      <c r="BE103" s="27"/>
      <c r="BF103" s="27"/>
      <c r="BG103" s="27"/>
      <c r="BH103" s="27"/>
      <c r="BI103" s="27"/>
      <c r="BJ103" s="46">
        <v>10</v>
      </c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79">
        <f t="shared" si="1"/>
        <v>2</v>
      </c>
      <c r="ED103" s="14"/>
    </row>
    <row r="104" spans="2:134" ht="15.75" thickBot="1" x14ac:dyDescent="0.3">
      <c r="B104" s="14">
        <v>71</v>
      </c>
      <c r="C104" t="s">
        <v>326</v>
      </c>
      <c r="D104" s="47" t="s">
        <v>336</v>
      </c>
      <c r="E104" s="55" t="s">
        <v>335</v>
      </c>
      <c r="F104" s="42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>
        <v>6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64"/>
      <c r="AG104" s="64"/>
      <c r="AH104" s="64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>
        <v>7</v>
      </c>
      <c r="AX104" s="41"/>
      <c r="AY104" s="41"/>
      <c r="AZ104" s="41">
        <v>6</v>
      </c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79">
        <f t="shared" si="1"/>
        <v>3</v>
      </c>
      <c r="ED104" s="14"/>
    </row>
    <row r="105" spans="2:134" ht="15.75" thickBot="1" x14ac:dyDescent="0.3">
      <c r="B105" s="14">
        <v>72</v>
      </c>
      <c r="C105" t="s">
        <v>327</v>
      </c>
      <c r="D105" s="47" t="s">
        <v>329</v>
      </c>
      <c r="E105" s="3" t="s">
        <v>192</v>
      </c>
      <c r="F105" s="42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>
        <v>7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64"/>
      <c r="AG105" s="64"/>
      <c r="AH105" s="64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6">
        <v>8</v>
      </c>
      <c r="AT105" s="41"/>
      <c r="AU105" s="41"/>
      <c r="AV105" s="41">
        <v>6</v>
      </c>
      <c r="AW105" s="41"/>
      <c r="AX105" s="41"/>
      <c r="AY105" s="41"/>
      <c r="AZ105" s="41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52">
        <v>2</v>
      </c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79">
        <f t="shared" si="1"/>
        <v>4</v>
      </c>
      <c r="ED105" s="14"/>
    </row>
    <row r="106" spans="2:134" ht="15.75" thickBot="1" x14ac:dyDescent="0.3">
      <c r="B106" s="14">
        <v>73</v>
      </c>
      <c r="C106" t="s">
        <v>328</v>
      </c>
      <c r="D106" s="47" t="s">
        <v>332</v>
      </c>
      <c r="E106" s="3" t="s">
        <v>192</v>
      </c>
      <c r="F106" s="42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46">
        <v>10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64"/>
      <c r="AG106" s="64"/>
      <c r="AH106" s="64"/>
      <c r="AI106" s="41"/>
      <c r="AJ106" s="41"/>
      <c r="AK106" s="41"/>
      <c r="AL106" s="41"/>
      <c r="AM106" s="41">
        <v>5</v>
      </c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79">
        <f t="shared" si="1"/>
        <v>2</v>
      </c>
      <c r="ED106" s="14"/>
    </row>
    <row r="107" spans="2:134" ht="15.75" thickBot="1" x14ac:dyDescent="0.3">
      <c r="B107" s="14">
        <v>74</v>
      </c>
      <c r="C107" t="s">
        <v>341</v>
      </c>
      <c r="D107" s="53" t="s">
        <v>232</v>
      </c>
      <c r="E107" s="3" t="s">
        <v>192</v>
      </c>
      <c r="F107" s="42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52">
        <v>1</v>
      </c>
      <c r="X107" s="27"/>
      <c r="Y107" s="27"/>
      <c r="Z107" s="27"/>
      <c r="AA107" s="27"/>
      <c r="AB107" s="27"/>
      <c r="AC107" s="27"/>
      <c r="AD107" s="27"/>
      <c r="AE107" s="27"/>
      <c r="AF107" s="64"/>
      <c r="AG107" s="64"/>
      <c r="AH107" s="64"/>
      <c r="AI107" s="41"/>
      <c r="AJ107" s="41">
        <v>4</v>
      </c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27"/>
      <c r="BB107" s="27"/>
      <c r="BC107" s="27"/>
      <c r="BD107" s="27">
        <v>6</v>
      </c>
      <c r="BE107" s="27"/>
      <c r="BF107" s="27"/>
      <c r="BG107" s="27"/>
      <c r="BH107" s="27"/>
      <c r="BI107" s="27"/>
      <c r="BJ107" s="27"/>
      <c r="BK107" s="27">
        <v>7</v>
      </c>
      <c r="BL107" s="27"/>
      <c r="BM107" s="46">
        <v>10</v>
      </c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79">
        <f t="shared" si="1"/>
        <v>5</v>
      </c>
      <c r="ED107" s="14"/>
    </row>
    <row r="108" spans="2:134" ht="15.75" thickBot="1" x14ac:dyDescent="0.3">
      <c r="B108" s="14">
        <v>75</v>
      </c>
      <c r="C108" t="s">
        <v>342</v>
      </c>
      <c r="D108" s="53" t="s">
        <v>232</v>
      </c>
      <c r="E108" s="3" t="s">
        <v>192</v>
      </c>
      <c r="F108" s="42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>
        <v>4</v>
      </c>
      <c r="X108" s="45">
        <v>3</v>
      </c>
      <c r="Y108" s="27"/>
      <c r="Z108" s="27"/>
      <c r="AA108" s="27"/>
      <c r="AB108" s="27"/>
      <c r="AC108" s="27"/>
      <c r="AD108" s="27"/>
      <c r="AE108" s="27"/>
      <c r="AF108" s="64"/>
      <c r="AG108" s="64"/>
      <c r="AH108" s="64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27"/>
      <c r="BB108" s="27"/>
      <c r="BC108" s="27"/>
      <c r="BD108" s="27"/>
      <c r="BE108" s="27"/>
      <c r="BF108" s="27"/>
      <c r="BG108" s="27"/>
      <c r="BH108" s="27"/>
      <c r="BI108" s="51">
        <v>2</v>
      </c>
      <c r="BJ108" s="27"/>
      <c r="BK108" s="51">
        <v>1</v>
      </c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46">
        <v>8</v>
      </c>
      <c r="DY108" s="27"/>
      <c r="DZ108" s="51">
        <v>2</v>
      </c>
      <c r="EA108" s="27"/>
      <c r="EB108" s="27"/>
      <c r="EC108" s="79">
        <f t="shared" si="1"/>
        <v>6</v>
      </c>
      <c r="ED108" s="14"/>
    </row>
    <row r="109" spans="2:134" ht="15.75" thickBot="1" x14ac:dyDescent="0.3">
      <c r="B109" s="14">
        <v>76</v>
      </c>
      <c r="C109" t="s">
        <v>343</v>
      </c>
      <c r="D109" s="47" t="s">
        <v>347</v>
      </c>
      <c r="E109" s="55" t="s">
        <v>331</v>
      </c>
      <c r="F109" s="42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>
        <v>8</v>
      </c>
      <c r="X109" s="27"/>
      <c r="Y109" s="27"/>
      <c r="Z109" s="27"/>
      <c r="AA109" s="27"/>
      <c r="AB109" s="27"/>
      <c r="AC109" s="27"/>
      <c r="AD109" s="27"/>
      <c r="AE109" s="27"/>
      <c r="AF109" s="64"/>
      <c r="AG109" s="64"/>
      <c r="AH109" s="64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79">
        <f t="shared" si="1"/>
        <v>1</v>
      </c>
      <c r="ED109" s="14"/>
    </row>
    <row r="110" spans="2:134" ht="15.75" thickBot="1" x14ac:dyDescent="0.3">
      <c r="B110" s="14">
        <v>77</v>
      </c>
      <c r="C110" t="s">
        <v>344</v>
      </c>
      <c r="D110" s="47" t="s">
        <v>348</v>
      </c>
      <c r="E110" s="3" t="s">
        <v>192</v>
      </c>
      <c r="F110" s="42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>
        <v>9</v>
      </c>
      <c r="X110" s="27"/>
      <c r="Y110" s="27"/>
      <c r="Z110" s="27"/>
      <c r="AA110" s="27"/>
      <c r="AB110" s="27"/>
      <c r="AC110" s="27"/>
      <c r="AD110" s="27"/>
      <c r="AE110" s="27"/>
      <c r="AF110" s="64"/>
      <c r="AG110" s="64"/>
      <c r="AH110" s="64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>
        <v>7</v>
      </c>
      <c r="BW110" s="27">
        <v>7</v>
      </c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>
        <v>4</v>
      </c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79">
        <f t="shared" si="1"/>
        <v>4</v>
      </c>
      <c r="ED110" s="14"/>
    </row>
    <row r="111" spans="2:134" ht="15.75" thickBot="1" x14ac:dyDescent="0.3">
      <c r="B111" s="14">
        <v>78</v>
      </c>
      <c r="C111" t="s">
        <v>345</v>
      </c>
      <c r="D111" s="53" t="s">
        <v>232</v>
      </c>
      <c r="E111" s="55" t="s">
        <v>272</v>
      </c>
      <c r="F111" s="42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>
        <v>10</v>
      </c>
      <c r="X111" s="27"/>
      <c r="Y111" s="27"/>
      <c r="Z111" s="27"/>
      <c r="AA111" s="27"/>
      <c r="AB111" s="27"/>
      <c r="AC111" s="27"/>
      <c r="AD111" s="27"/>
      <c r="AE111" s="27"/>
      <c r="AF111" s="64"/>
      <c r="AG111" s="64"/>
      <c r="AH111" s="64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79">
        <f t="shared" si="1"/>
        <v>1</v>
      </c>
      <c r="ED111" s="14"/>
    </row>
    <row r="112" spans="2:134" ht="15.75" thickBot="1" x14ac:dyDescent="0.3">
      <c r="B112" s="14">
        <v>79</v>
      </c>
      <c r="C112" t="s">
        <v>349</v>
      </c>
      <c r="D112" s="47" t="s">
        <v>313</v>
      </c>
      <c r="E112" s="55" t="s">
        <v>200</v>
      </c>
      <c r="F112" s="42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52">
        <v>1</v>
      </c>
      <c r="Y112" s="27"/>
      <c r="Z112" s="27"/>
      <c r="AA112" s="27"/>
      <c r="AB112" s="27"/>
      <c r="AC112" s="27"/>
      <c r="AD112" s="27"/>
      <c r="AE112" s="27"/>
      <c r="AF112" s="64"/>
      <c r="AG112" s="64"/>
      <c r="AH112" s="64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79">
        <f t="shared" si="1"/>
        <v>1</v>
      </c>
      <c r="ED112" s="14"/>
    </row>
    <row r="113" spans="2:134" ht="15.75" thickBot="1" x14ac:dyDescent="0.3">
      <c r="B113" s="14">
        <v>80</v>
      </c>
      <c r="C113" t="s">
        <v>350</v>
      </c>
      <c r="D113" s="47" t="s">
        <v>231</v>
      </c>
      <c r="E113" s="3" t="s">
        <v>192</v>
      </c>
      <c r="F113" s="42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51">
        <v>2</v>
      </c>
      <c r="Y113" s="27"/>
      <c r="Z113" s="27"/>
      <c r="AA113" s="27"/>
      <c r="AB113" s="27"/>
      <c r="AC113" s="27"/>
      <c r="AD113" s="27"/>
      <c r="AE113" s="27"/>
      <c r="AF113" s="64"/>
      <c r="AG113" s="64"/>
      <c r="AH113" s="64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79">
        <f t="shared" si="1"/>
        <v>1</v>
      </c>
      <c r="ED113" s="14"/>
    </row>
    <row r="114" spans="2:134" ht="15.75" thickBot="1" x14ac:dyDescent="0.3">
      <c r="B114" s="14">
        <v>81</v>
      </c>
      <c r="C114" t="s">
        <v>351</v>
      </c>
      <c r="D114" s="47" t="s">
        <v>359</v>
      </c>
      <c r="E114" s="55" t="s">
        <v>358</v>
      </c>
      <c r="F114" s="42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>
        <v>5</v>
      </c>
      <c r="Y114" s="27"/>
      <c r="Z114" s="27"/>
      <c r="AA114" s="27"/>
      <c r="AB114" s="27"/>
      <c r="AC114" s="27"/>
      <c r="AD114" s="27"/>
      <c r="AE114" s="27"/>
      <c r="AF114" s="64"/>
      <c r="AG114" s="64"/>
      <c r="AH114" s="64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79">
        <f t="shared" si="1"/>
        <v>1</v>
      </c>
      <c r="ED114" s="14"/>
    </row>
    <row r="115" spans="2:134" ht="15.75" thickBot="1" x14ac:dyDescent="0.3">
      <c r="B115" s="14">
        <v>82</v>
      </c>
      <c r="C115" t="s">
        <v>352</v>
      </c>
      <c r="D115" s="47" t="s">
        <v>244</v>
      </c>
      <c r="E115" s="3" t="s">
        <v>192</v>
      </c>
      <c r="F115" s="42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>
        <v>6</v>
      </c>
      <c r="Y115" s="27"/>
      <c r="Z115" s="27"/>
      <c r="AA115" s="27"/>
      <c r="AB115" s="27"/>
      <c r="AC115" s="27"/>
      <c r="AD115" s="27"/>
      <c r="AE115" s="27"/>
      <c r="AF115" s="64"/>
      <c r="AG115" s="64"/>
      <c r="AH115" s="64"/>
      <c r="AI115" s="41"/>
      <c r="AJ115" s="41"/>
      <c r="AK115" s="41"/>
      <c r="AL115" s="41"/>
      <c r="AM115" s="41"/>
      <c r="AN115" s="41"/>
      <c r="AO115" s="46">
        <v>8</v>
      </c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27"/>
      <c r="BB115" s="27"/>
      <c r="BC115" s="27"/>
      <c r="BD115" s="52">
        <v>1</v>
      </c>
      <c r="BE115" s="27"/>
      <c r="BF115" s="27"/>
      <c r="BG115" s="51">
        <v>2</v>
      </c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46">
        <v>9</v>
      </c>
      <c r="CB115" s="27"/>
      <c r="CC115" s="27"/>
      <c r="CD115" s="27"/>
      <c r="CE115" s="27"/>
      <c r="CF115" s="27"/>
      <c r="CG115" s="27"/>
      <c r="CH115" s="46">
        <v>10</v>
      </c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79">
        <f t="shared" si="1"/>
        <v>6</v>
      </c>
      <c r="ED115" s="14"/>
    </row>
    <row r="116" spans="2:134" ht="15.75" thickBot="1" x14ac:dyDescent="0.3">
      <c r="B116" s="14">
        <v>83</v>
      </c>
      <c r="C116" t="s">
        <v>353</v>
      </c>
      <c r="D116" s="47" t="s">
        <v>357</v>
      </c>
      <c r="E116" s="3" t="s">
        <v>192</v>
      </c>
      <c r="F116" s="42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>
        <v>7</v>
      </c>
      <c r="Y116" s="27"/>
      <c r="Z116" s="27"/>
      <c r="AA116" s="27"/>
      <c r="AB116" s="27"/>
      <c r="AC116" s="27"/>
      <c r="AD116" s="27"/>
      <c r="AE116" s="27"/>
      <c r="AF116" s="64"/>
      <c r="AG116" s="64"/>
      <c r="AH116" s="64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>
        <v>5</v>
      </c>
      <c r="AS116" s="41"/>
      <c r="AT116" s="41"/>
      <c r="AU116" s="41"/>
      <c r="AV116" s="41"/>
      <c r="AW116" s="41"/>
      <c r="AX116" s="41"/>
      <c r="AY116" s="41"/>
      <c r="AZ116" s="41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>
        <v>4</v>
      </c>
      <c r="DS116" s="27"/>
      <c r="DT116" s="46">
        <v>9</v>
      </c>
      <c r="DU116" s="27"/>
      <c r="DV116" s="27"/>
      <c r="DW116" s="27">
        <v>5</v>
      </c>
      <c r="DX116" s="27"/>
      <c r="DY116" s="27"/>
      <c r="DZ116" s="27"/>
      <c r="EA116" s="27"/>
      <c r="EB116" s="27"/>
      <c r="EC116" s="79">
        <f t="shared" si="1"/>
        <v>5</v>
      </c>
      <c r="ED116" s="14"/>
    </row>
    <row r="117" spans="2:134" ht="15.75" thickBot="1" x14ac:dyDescent="0.3">
      <c r="B117" s="14">
        <v>84</v>
      </c>
      <c r="C117" t="s">
        <v>356</v>
      </c>
      <c r="D117" s="47" t="s">
        <v>355</v>
      </c>
      <c r="E117" s="3" t="s">
        <v>192</v>
      </c>
      <c r="F117" s="42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46">
        <v>9</v>
      </c>
      <c r="Y117" s="27"/>
      <c r="Z117" s="27"/>
      <c r="AA117" s="46">
        <v>10</v>
      </c>
      <c r="AB117" s="27"/>
      <c r="AC117" s="27">
        <v>5</v>
      </c>
      <c r="AD117" s="27"/>
      <c r="AE117" s="51">
        <v>2</v>
      </c>
      <c r="AF117" s="64"/>
      <c r="AG117" s="64"/>
      <c r="AH117" s="64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>
        <v>7</v>
      </c>
      <c r="AW117" s="41"/>
      <c r="AX117" s="41"/>
      <c r="AY117" s="41"/>
      <c r="AZ117" s="41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79">
        <f t="shared" si="1"/>
        <v>5</v>
      </c>
      <c r="ED117" s="14"/>
    </row>
    <row r="118" spans="2:134" ht="15.75" thickBot="1" x14ac:dyDescent="0.3">
      <c r="B118" s="14">
        <v>85</v>
      </c>
      <c r="C118" t="s">
        <v>354</v>
      </c>
      <c r="D118" s="53" t="s">
        <v>232</v>
      </c>
      <c r="E118" s="55" t="s">
        <v>360</v>
      </c>
      <c r="F118" s="42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46">
        <v>10</v>
      </c>
      <c r="Y118" s="27"/>
      <c r="Z118" s="27"/>
      <c r="AA118" s="27"/>
      <c r="AB118" s="27"/>
      <c r="AC118" s="27"/>
      <c r="AD118" s="27"/>
      <c r="AE118" s="27"/>
      <c r="AF118" s="64"/>
      <c r="AG118" s="64"/>
      <c r="AH118" s="64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79">
        <f t="shared" si="1"/>
        <v>1</v>
      </c>
      <c r="ED118" s="14"/>
    </row>
    <row r="119" spans="2:134" ht="15.75" thickBot="1" x14ac:dyDescent="0.3">
      <c r="B119" s="14">
        <v>86</v>
      </c>
      <c r="C119" t="s">
        <v>365</v>
      </c>
      <c r="D119" s="47" t="s">
        <v>378</v>
      </c>
      <c r="E119" s="55" t="s">
        <v>200</v>
      </c>
      <c r="F119" s="42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52">
        <v>1</v>
      </c>
      <c r="Z119" s="27"/>
      <c r="AA119" s="27"/>
      <c r="AB119" s="27"/>
      <c r="AC119" s="27"/>
      <c r="AD119" s="27">
        <v>6</v>
      </c>
      <c r="AE119" s="27"/>
      <c r="AF119" s="64"/>
      <c r="AG119" s="64"/>
      <c r="AH119" s="64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79">
        <f t="shared" si="1"/>
        <v>2</v>
      </c>
      <c r="ED119" s="14"/>
    </row>
    <row r="120" spans="2:134" ht="15.75" thickBot="1" x14ac:dyDescent="0.3">
      <c r="B120" s="14">
        <v>87</v>
      </c>
      <c r="C120" t="s">
        <v>366</v>
      </c>
      <c r="D120" s="47" t="s">
        <v>377</v>
      </c>
      <c r="E120" s="55" t="s">
        <v>272</v>
      </c>
      <c r="F120" s="42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51">
        <v>2</v>
      </c>
      <c r="Z120" s="27"/>
      <c r="AA120" s="27"/>
      <c r="AB120" s="27"/>
      <c r="AC120" s="27"/>
      <c r="AD120" s="27"/>
      <c r="AE120" s="27"/>
      <c r="AF120" s="64"/>
      <c r="AG120" s="64"/>
      <c r="AH120" s="64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79">
        <f t="shared" si="1"/>
        <v>1</v>
      </c>
      <c r="ED120" s="14"/>
    </row>
    <row r="121" spans="2:134" ht="15.75" thickBot="1" x14ac:dyDescent="0.3">
      <c r="B121" s="14">
        <v>88</v>
      </c>
      <c r="C121" t="s">
        <v>367</v>
      </c>
      <c r="D121" s="47" t="s">
        <v>380</v>
      </c>
      <c r="E121" s="3" t="s">
        <v>192</v>
      </c>
      <c r="F121" s="42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>
        <v>4</v>
      </c>
      <c r="Z121" s="27"/>
      <c r="AA121" s="27"/>
      <c r="AB121" s="27"/>
      <c r="AC121" s="27"/>
      <c r="AD121" s="27"/>
      <c r="AE121" s="27"/>
      <c r="AF121" s="64"/>
      <c r="AG121" s="64"/>
      <c r="AH121" s="64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79">
        <f t="shared" si="1"/>
        <v>1</v>
      </c>
      <c r="ED121" s="14"/>
    </row>
    <row r="122" spans="2:134" ht="15.75" thickBot="1" x14ac:dyDescent="0.3">
      <c r="B122" s="14">
        <v>89</v>
      </c>
      <c r="C122" t="s">
        <v>368</v>
      </c>
      <c r="D122" s="47" t="s">
        <v>374</v>
      </c>
      <c r="E122" s="3" t="s">
        <v>192</v>
      </c>
      <c r="F122" s="42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>
        <v>5</v>
      </c>
      <c r="Z122" s="27"/>
      <c r="AA122" s="27"/>
      <c r="AB122" s="27"/>
      <c r="AC122" s="27"/>
      <c r="AD122" s="27"/>
      <c r="AE122" s="27"/>
      <c r="AF122" s="64"/>
      <c r="AG122" s="64"/>
      <c r="AH122" s="64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>
        <v>7</v>
      </c>
      <c r="CR122" s="46">
        <v>8</v>
      </c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79">
        <f t="shared" si="1"/>
        <v>3</v>
      </c>
      <c r="ED122" s="14"/>
    </row>
    <row r="123" spans="2:134" ht="15.75" thickBot="1" x14ac:dyDescent="0.3">
      <c r="B123" s="14">
        <v>90</v>
      </c>
      <c r="C123" t="s">
        <v>369</v>
      </c>
      <c r="D123" s="47" t="s">
        <v>261</v>
      </c>
      <c r="E123" s="3" t="s">
        <v>192</v>
      </c>
      <c r="F123" s="42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>
        <v>6</v>
      </c>
      <c r="Z123" s="27"/>
      <c r="AA123" s="27"/>
      <c r="AB123" s="27"/>
      <c r="AC123" s="27"/>
      <c r="AD123" s="27"/>
      <c r="AE123" s="27"/>
      <c r="AF123" s="64"/>
      <c r="AG123" s="64"/>
      <c r="AH123" s="64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79">
        <f t="shared" si="1"/>
        <v>1</v>
      </c>
      <c r="ED123" s="14"/>
    </row>
    <row r="124" spans="2:134" ht="15.75" thickBot="1" x14ac:dyDescent="0.3">
      <c r="B124" s="14">
        <v>91</v>
      </c>
      <c r="C124" t="s">
        <v>370</v>
      </c>
      <c r="D124" s="47" t="s">
        <v>375</v>
      </c>
      <c r="E124" s="3" t="s">
        <v>192</v>
      </c>
      <c r="F124" s="42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>
        <v>7</v>
      </c>
      <c r="Z124" s="27"/>
      <c r="AA124" s="27"/>
      <c r="AB124" s="27"/>
      <c r="AC124" s="27"/>
      <c r="AD124" s="27"/>
      <c r="AE124" s="27"/>
      <c r="AF124" s="64"/>
      <c r="AG124" s="64"/>
      <c r="AH124" s="64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6">
        <v>10</v>
      </c>
      <c r="AW124" s="41"/>
      <c r="AX124" s="41"/>
      <c r="AY124" s="41"/>
      <c r="AZ124" s="41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52">
        <v>3</v>
      </c>
      <c r="CZ124" s="27"/>
      <c r="DA124" s="27"/>
      <c r="DB124" s="27"/>
      <c r="DC124" s="27"/>
      <c r="DD124" s="27"/>
      <c r="DE124" s="27"/>
      <c r="DF124" s="27"/>
      <c r="DG124" s="27"/>
      <c r="DH124" s="46">
        <v>8</v>
      </c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>
        <v>4</v>
      </c>
      <c r="DY124" s="27"/>
      <c r="DZ124" s="27"/>
      <c r="EA124" s="27"/>
      <c r="EB124" s="27"/>
      <c r="EC124" s="79">
        <f t="shared" si="1"/>
        <v>5</v>
      </c>
      <c r="ED124" s="14"/>
    </row>
    <row r="125" spans="2:134" ht="15.75" thickBot="1" x14ac:dyDescent="0.3">
      <c r="B125" s="14">
        <v>92</v>
      </c>
      <c r="C125" t="s">
        <v>371</v>
      </c>
      <c r="D125" s="47" t="s">
        <v>376</v>
      </c>
      <c r="E125" s="3" t="s">
        <v>192</v>
      </c>
      <c r="F125" s="42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46">
        <v>8</v>
      </c>
      <c r="Z125" s="27"/>
      <c r="AA125" s="27"/>
      <c r="AB125" s="27"/>
      <c r="AC125" s="27"/>
      <c r="AD125" s="27"/>
      <c r="AE125" s="27"/>
      <c r="AF125" s="64"/>
      <c r="AG125" s="64"/>
      <c r="AH125" s="64"/>
      <c r="AI125" s="41">
        <v>7</v>
      </c>
      <c r="AJ125" s="46">
        <v>8</v>
      </c>
      <c r="AK125" s="41"/>
      <c r="AL125" s="41"/>
      <c r="AM125" s="41">
        <v>7</v>
      </c>
      <c r="AN125" s="46">
        <v>10</v>
      </c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27"/>
      <c r="BB125" s="27"/>
      <c r="BC125" s="27"/>
      <c r="BD125" s="27"/>
      <c r="BE125" s="46">
        <v>9</v>
      </c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79">
        <f t="shared" si="1"/>
        <v>6</v>
      </c>
      <c r="ED125" s="14"/>
    </row>
    <row r="126" spans="2:134" ht="15.75" thickBot="1" x14ac:dyDescent="0.3">
      <c r="B126" s="14">
        <v>93</v>
      </c>
      <c r="C126" t="s">
        <v>372</v>
      </c>
      <c r="D126" s="47" t="s">
        <v>379</v>
      </c>
      <c r="E126" s="3" t="s">
        <v>192</v>
      </c>
      <c r="F126" s="42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46">
        <v>9</v>
      </c>
      <c r="Z126" s="27"/>
      <c r="AA126" s="27"/>
      <c r="AB126" s="27"/>
      <c r="AC126" s="27"/>
      <c r="AD126" s="46">
        <v>10</v>
      </c>
      <c r="AE126" s="27"/>
      <c r="AF126" s="64"/>
      <c r="AG126" s="64"/>
      <c r="AH126" s="64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>
        <v>4</v>
      </c>
      <c r="AV126" s="41"/>
      <c r="AW126" s="41"/>
      <c r="AX126" s="41"/>
      <c r="AY126" s="41"/>
      <c r="AZ126" s="41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>
        <v>4</v>
      </c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79">
        <f t="shared" si="1"/>
        <v>4</v>
      </c>
      <c r="ED126" s="14"/>
    </row>
    <row r="127" spans="2:134" ht="17.25" customHeight="1" thickBot="1" x14ac:dyDescent="0.3">
      <c r="B127" s="14">
        <v>94</v>
      </c>
      <c r="C127" t="s">
        <v>373</v>
      </c>
      <c r="D127" s="53" t="s">
        <v>232</v>
      </c>
      <c r="E127" s="55" t="s">
        <v>233</v>
      </c>
      <c r="F127" s="42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46">
        <v>10</v>
      </c>
      <c r="Z127" s="27"/>
      <c r="AA127" s="27"/>
      <c r="AB127" s="27"/>
      <c r="AC127" s="27"/>
      <c r="AD127" s="27"/>
      <c r="AE127" s="27"/>
      <c r="AF127" s="64"/>
      <c r="AG127" s="64"/>
      <c r="AH127" s="64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79">
        <f t="shared" si="1"/>
        <v>1</v>
      </c>
      <c r="ED127" s="14"/>
    </row>
    <row r="128" spans="2:134" ht="15" customHeight="1" thickBot="1" x14ac:dyDescent="0.3">
      <c r="B128" s="14">
        <v>95</v>
      </c>
      <c r="C128" t="s">
        <v>389</v>
      </c>
      <c r="D128" s="53" t="s">
        <v>232</v>
      </c>
      <c r="E128" s="55" t="s">
        <v>396</v>
      </c>
      <c r="F128" s="42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52">
        <v>1</v>
      </c>
      <c r="AA128" s="27"/>
      <c r="AB128" s="27"/>
      <c r="AC128" s="27"/>
      <c r="AD128" s="27"/>
      <c r="AE128" s="27"/>
      <c r="AF128" s="64"/>
      <c r="AG128" s="64"/>
      <c r="AH128" s="64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79">
        <f t="shared" si="1"/>
        <v>1</v>
      </c>
      <c r="ED128" s="14"/>
    </row>
    <row r="129" spans="2:134" ht="17.25" customHeight="1" thickBot="1" x14ac:dyDescent="0.3">
      <c r="B129" s="14">
        <v>96</v>
      </c>
      <c r="C129" t="s">
        <v>390</v>
      </c>
      <c r="D129" s="47" t="s">
        <v>390</v>
      </c>
      <c r="E129" s="3" t="s">
        <v>192</v>
      </c>
      <c r="F129" s="42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>
        <v>5</v>
      </c>
      <c r="AA129" s="27"/>
      <c r="AB129" s="46">
        <v>9</v>
      </c>
      <c r="AC129" s="27"/>
      <c r="AD129" s="27"/>
      <c r="AE129" s="27"/>
      <c r="AF129" s="64"/>
      <c r="AG129" s="64"/>
      <c r="AH129" s="64"/>
      <c r="AI129" s="41"/>
      <c r="AJ129" s="41"/>
      <c r="AK129" s="51">
        <v>2</v>
      </c>
      <c r="AL129" s="41"/>
      <c r="AM129" s="41"/>
      <c r="AN129" s="41"/>
      <c r="AO129" s="41"/>
      <c r="AP129" s="41"/>
      <c r="AQ129" s="41"/>
      <c r="AR129" s="41">
        <v>7</v>
      </c>
      <c r="AS129" s="41"/>
      <c r="AT129" s="41"/>
      <c r="AU129" s="41"/>
      <c r="AV129" s="41"/>
      <c r="AW129" s="41"/>
      <c r="AX129" s="41"/>
      <c r="AY129" s="41"/>
      <c r="AZ129" s="41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79">
        <f t="shared" si="1"/>
        <v>4</v>
      </c>
      <c r="ED129" s="14"/>
    </row>
    <row r="130" spans="2:134" ht="17.25" customHeight="1" thickBot="1" x14ac:dyDescent="0.3">
      <c r="B130" s="14">
        <v>97</v>
      </c>
      <c r="C130" t="s">
        <v>391</v>
      </c>
      <c r="D130" s="47" t="s">
        <v>394</v>
      </c>
      <c r="E130" s="3" t="s">
        <v>192</v>
      </c>
      <c r="F130" s="42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>
        <v>6</v>
      </c>
      <c r="AA130" s="27"/>
      <c r="AB130" s="27">
        <v>5</v>
      </c>
      <c r="AC130" s="27"/>
      <c r="AD130" s="27"/>
      <c r="AE130" s="27"/>
      <c r="AF130" s="64"/>
      <c r="AG130" s="64"/>
      <c r="AH130" s="64"/>
      <c r="AI130" s="41"/>
      <c r="AJ130" s="41"/>
      <c r="AK130" s="41"/>
      <c r="AL130" s="45">
        <v>3</v>
      </c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27"/>
      <c r="BB130" s="27"/>
      <c r="BC130" s="27"/>
      <c r="BD130" s="27"/>
      <c r="BE130" s="27"/>
      <c r="BF130" s="27"/>
      <c r="BG130" s="27"/>
      <c r="BH130" s="27"/>
      <c r="BI130" s="27">
        <v>4</v>
      </c>
      <c r="BJ130" s="27"/>
      <c r="BK130" s="27"/>
      <c r="BL130" s="52">
        <v>3</v>
      </c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79">
        <f t="shared" si="1"/>
        <v>5</v>
      </c>
      <c r="ED130" s="14"/>
    </row>
    <row r="131" spans="2:134" ht="17.25" customHeight="1" thickBot="1" x14ac:dyDescent="0.3">
      <c r="B131" s="14">
        <v>98</v>
      </c>
      <c r="C131" t="s">
        <v>392</v>
      </c>
      <c r="D131" s="47" t="s">
        <v>395</v>
      </c>
      <c r="E131" s="3" t="s">
        <v>192</v>
      </c>
      <c r="F131" s="42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>
        <v>7</v>
      </c>
      <c r="AA131" s="27">
        <v>6</v>
      </c>
      <c r="AB131" s="27"/>
      <c r="AC131" s="27"/>
      <c r="AD131" s="27"/>
      <c r="AE131" s="27"/>
      <c r="AF131" s="64"/>
      <c r="AG131" s="64"/>
      <c r="AH131" s="64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>
        <v>6</v>
      </c>
      <c r="AU131" s="41"/>
      <c r="AV131" s="46">
        <v>9</v>
      </c>
      <c r="AW131" s="41"/>
      <c r="AX131" s="41"/>
      <c r="AY131" s="41"/>
      <c r="AZ131" s="41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52">
        <v>3</v>
      </c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>
        <v>4</v>
      </c>
      <c r="CT131" s="52">
        <v>3</v>
      </c>
      <c r="CU131" s="27"/>
      <c r="CV131" s="27"/>
      <c r="CW131" s="27"/>
      <c r="CX131" s="27"/>
      <c r="CY131" s="27"/>
      <c r="CZ131" s="27"/>
      <c r="DA131" s="27"/>
      <c r="DB131" s="27"/>
      <c r="DC131" s="27">
        <v>6</v>
      </c>
      <c r="DD131" s="27"/>
      <c r="DE131" s="52">
        <v>3</v>
      </c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79">
        <f t="shared" si="1"/>
        <v>9</v>
      </c>
      <c r="ED131" s="14"/>
    </row>
    <row r="132" spans="2:134" ht="17.25" customHeight="1" thickBot="1" x14ac:dyDescent="0.3">
      <c r="B132" s="14">
        <v>99</v>
      </c>
      <c r="C132" t="s">
        <v>393</v>
      </c>
      <c r="D132" s="47" t="s">
        <v>380</v>
      </c>
      <c r="E132" s="3" t="s">
        <v>192</v>
      </c>
      <c r="F132" s="42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46">
        <v>10</v>
      </c>
      <c r="AA132" s="27"/>
      <c r="AB132" s="27"/>
      <c r="AC132" s="27"/>
      <c r="AD132" s="27"/>
      <c r="AE132" s="45">
        <v>3</v>
      </c>
      <c r="AF132" s="64"/>
      <c r="AG132" s="64"/>
      <c r="AH132" s="64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>
        <v>7</v>
      </c>
      <c r="AV132" s="41"/>
      <c r="AW132" s="41"/>
      <c r="AX132" s="41"/>
      <c r="AY132" s="41"/>
      <c r="AZ132" s="41"/>
      <c r="BA132" s="27"/>
      <c r="BB132" s="27"/>
      <c r="BC132" s="27"/>
      <c r="BD132" s="27"/>
      <c r="BE132" s="27"/>
      <c r="BF132" s="27">
        <v>5</v>
      </c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46">
        <v>8</v>
      </c>
      <c r="BX132" s="27"/>
      <c r="BY132" s="27"/>
      <c r="BZ132" s="27"/>
      <c r="CA132" s="27"/>
      <c r="CB132" s="27"/>
      <c r="CC132" s="27">
        <v>7</v>
      </c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>
        <v>7</v>
      </c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79">
        <f t="shared" si="1"/>
        <v>7</v>
      </c>
      <c r="ED132" s="14"/>
    </row>
    <row r="133" spans="2:134" ht="17.25" customHeight="1" thickBot="1" x14ac:dyDescent="0.3">
      <c r="B133" s="14">
        <v>100</v>
      </c>
      <c r="C133" t="s">
        <v>402</v>
      </c>
      <c r="D133" s="47" t="s">
        <v>403</v>
      </c>
      <c r="E133" s="3" t="s">
        <v>192</v>
      </c>
      <c r="F133" s="42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52">
        <v>1</v>
      </c>
      <c r="AB133" s="27"/>
      <c r="AC133" s="27"/>
      <c r="AD133" s="27"/>
      <c r="AE133" s="27"/>
      <c r="AF133" s="64"/>
      <c r="AG133" s="64"/>
      <c r="AH133" s="64"/>
      <c r="AI133" s="41"/>
      <c r="AJ133" s="41"/>
      <c r="AK133" s="41"/>
      <c r="AL133" s="41"/>
      <c r="AM133" s="41"/>
      <c r="AN133" s="41"/>
      <c r="AO133" s="41"/>
      <c r="AP133" s="41"/>
      <c r="AQ133" s="46">
        <v>10</v>
      </c>
      <c r="AR133" s="41"/>
      <c r="AS133" s="41"/>
      <c r="AT133" s="41"/>
      <c r="AU133" s="41"/>
      <c r="AV133" s="41"/>
      <c r="AW133" s="41"/>
      <c r="AX133" s="41"/>
      <c r="AY133" s="41"/>
      <c r="AZ133" s="41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79">
        <f t="shared" si="1"/>
        <v>2</v>
      </c>
      <c r="ED133" s="14"/>
    </row>
    <row r="134" spans="2:134" ht="17.25" customHeight="1" thickBot="1" x14ac:dyDescent="0.3">
      <c r="B134" s="14">
        <v>101</v>
      </c>
      <c r="C134" t="s">
        <v>398</v>
      </c>
      <c r="D134" s="47" t="s">
        <v>405</v>
      </c>
      <c r="E134" s="3" t="s">
        <v>192</v>
      </c>
      <c r="F134" s="42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51">
        <v>2</v>
      </c>
      <c r="AB134" s="27"/>
      <c r="AC134" s="27"/>
      <c r="AD134" s="27"/>
      <c r="AE134" s="27"/>
      <c r="AF134" s="64"/>
      <c r="AG134" s="64"/>
      <c r="AH134" s="64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>
        <v>6</v>
      </c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>
        <v>6</v>
      </c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>
        <v>7</v>
      </c>
      <c r="DW134" s="27"/>
      <c r="DX134" s="27"/>
      <c r="DY134" s="27"/>
      <c r="DZ134" s="27"/>
      <c r="EA134" s="27"/>
      <c r="EB134" s="46">
        <v>10</v>
      </c>
      <c r="EC134" s="79">
        <f t="shared" si="1"/>
        <v>5</v>
      </c>
      <c r="ED134" s="14"/>
    </row>
    <row r="135" spans="2:134" ht="17.25" customHeight="1" thickBot="1" x14ac:dyDescent="0.3">
      <c r="B135" s="14">
        <v>102</v>
      </c>
      <c r="C135" t="s">
        <v>399</v>
      </c>
      <c r="D135" s="47" t="s">
        <v>450</v>
      </c>
      <c r="E135" s="55" t="s">
        <v>401</v>
      </c>
      <c r="F135" s="42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45">
        <v>3</v>
      </c>
      <c r="AB135" s="27"/>
      <c r="AC135" s="27"/>
      <c r="AD135" s="27"/>
      <c r="AE135" s="27"/>
      <c r="AF135" s="64">
        <v>7</v>
      </c>
      <c r="AG135" s="64"/>
      <c r="AH135" s="64"/>
      <c r="AI135" s="41">
        <v>6</v>
      </c>
      <c r="AJ135" s="41"/>
      <c r="AK135" s="41"/>
      <c r="AL135" s="41"/>
      <c r="AM135" s="41"/>
      <c r="AN135" s="41"/>
      <c r="AO135" s="51">
        <v>2</v>
      </c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46">
        <v>8</v>
      </c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79">
        <f t="shared" si="1"/>
        <v>5</v>
      </c>
      <c r="ED135" s="14"/>
    </row>
    <row r="136" spans="2:134" ht="17.25" customHeight="1" thickBot="1" x14ac:dyDescent="0.3">
      <c r="B136" s="14">
        <v>103</v>
      </c>
      <c r="C136" t="s">
        <v>400</v>
      </c>
      <c r="D136" s="47" t="s">
        <v>404</v>
      </c>
      <c r="E136" s="3" t="s">
        <v>192</v>
      </c>
      <c r="F136" s="42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>
        <v>4</v>
      </c>
      <c r="AB136" s="27"/>
      <c r="AC136" s="45">
        <v>3</v>
      </c>
      <c r="AD136" s="27"/>
      <c r="AE136" s="27"/>
      <c r="AF136" s="64"/>
      <c r="AG136" s="64"/>
      <c r="AH136" s="46">
        <v>9</v>
      </c>
      <c r="AI136" s="41"/>
      <c r="AJ136" s="41"/>
      <c r="AK136" s="41"/>
      <c r="AL136" s="41"/>
      <c r="AM136" s="41"/>
      <c r="AN136" s="41"/>
      <c r="AO136" s="41"/>
      <c r="AP136" s="41"/>
      <c r="AQ136" s="41"/>
      <c r="AR136" s="46">
        <v>9</v>
      </c>
      <c r="AS136" s="41"/>
      <c r="AT136" s="41"/>
      <c r="AU136" s="41"/>
      <c r="AV136" s="41"/>
      <c r="AW136" s="41"/>
      <c r="AX136" s="41"/>
      <c r="AY136" s="41"/>
      <c r="AZ136" s="41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>
        <v>5</v>
      </c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79">
        <f t="shared" si="1"/>
        <v>5</v>
      </c>
      <c r="ED136" s="14"/>
    </row>
    <row r="137" spans="2:134" ht="17.25" customHeight="1" thickBot="1" x14ac:dyDescent="0.3">
      <c r="B137" s="14">
        <v>104</v>
      </c>
      <c r="C137" t="s">
        <v>406</v>
      </c>
      <c r="D137" s="53" t="s">
        <v>232</v>
      </c>
      <c r="E137" s="55" t="s">
        <v>401</v>
      </c>
      <c r="F137" s="42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52">
        <v>1</v>
      </c>
      <c r="AC137" s="27"/>
      <c r="AD137" s="27"/>
      <c r="AE137" s="27"/>
      <c r="AF137" s="64"/>
      <c r="AG137" s="64"/>
      <c r="AH137" s="64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79">
        <f t="shared" si="1"/>
        <v>1</v>
      </c>
      <c r="ED137" s="14"/>
    </row>
    <row r="138" spans="2:134" ht="17.25" customHeight="1" thickBot="1" x14ac:dyDescent="0.3">
      <c r="B138" s="14">
        <v>105</v>
      </c>
      <c r="C138" t="s">
        <v>407</v>
      </c>
      <c r="D138" s="47" t="s">
        <v>417</v>
      </c>
      <c r="E138" s="55" t="s">
        <v>358</v>
      </c>
      <c r="F138" s="42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51">
        <v>2</v>
      </c>
      <c r="AC138" s="27"/>
      <c r="AD138" s="27"/>
      <c r="AE138" s="27"/>
      <c r="AF138" s="64"/>
      <c r="AG138" s="46">
        <v>10</v>
      </c>
      <c r="AH138" s="64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79">
        <f t="shared" si="1"/>
        <v>2</v>
      </c>
      <c r="ED138" s="14"/>
    </row>
    <row r="139" spans="2:134" ht="17.25" customHeight="1" thickBot="1" x14ac:dyDescent="0.3">
      <c r="B139" s="14">
        <v>106</v>
      </c>
      <c r="C139" t="s">
        <v>408</v>
      </c>
      <c r="D139" s="47" t="s">
        <v>415</v>
      </c>
      <c r="E139" s="55" t="s">
        <v>358</v>
      </c>
      <c r="F139" s="42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45">
        <v>3</v>
      </c>
      <c r="AC139" s="27"/>
      <c r="AD139" s="27"/>
      <c r="AE139" s="27"/>
      <c r="AF139" s="64"/>
      <c r="AG139" s="64"/>
      <c r="AH139" s="64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>
        <v>5</v>
      </c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46">
        <v>9</v>
      </c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79">
        <f t="shared" si="1"/>
        <v>3</v>
      </c>
      <c r="ED139" s="14"/>
    </row>
    <row r="140" spans="2:134" ht="17.25" customHeight="1" thickBot="1" x14ac:dyDescent="0.3">
      <c r="B140" s="14">
        <v>107</v>
      </c>
      <c r="C140" t="s">
        <v>409</v>
      </c>
      <c r="D140" s="47" t="s">
        <v>414</v>
      </c>
      <c r="E140" s="3" t="s">
        <v>192</v>
      </c>
      <c r="F140" s="42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>
        <v>4</v>
      </c>
      <c r="AC140" s="27"/>
      <c r="AD140" s="27"/>
      <c r="AE140" s="27"/>
      <c r="AF140" s="64"/>
      <c r="AG140" s="64"/>
      <c r="AH140" s="64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51">
        <v>2</v>
      </c>
      <c r="AW140" s="41"/>
      <c r="AX140" s="41"/>
      <c r="AY140" s="46">
        <v>8</v>
      </c>
      <c r="AZ140" s="41"/>
      <c r="BA140" s="27"/>
      <c r="BB140" s="27"/>
      <c r="BC140" s="27"/>
      <c r="BD140" s="27"/>
      <c r="BE140" s="27"/>
      <c r="BF140" s="27"/>
      <c r="BG140" s="27">
        <v>5</v>
      </c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52">
        <v>2</v>
      </c>
      <c r="DU140" s="27"/>
      <c r="DV140" s="27"/>
      <c r="DW140" s="27"/>
      <c r="DX140" s="27"/>
      <c r="DY140" s="27"/>
      <c r="DZ140" s="27"/>
      <c r="EA140" s="27"/>
      <c r="EB140" s="27"/>
      <c r="EC140" s="79">
        <f t="shared" si="1"/>
        <v>5</v>
      </c>
      <c r="ED140" s="14"/>
    </row>
    <row r="141" spans="2:134" ht="17.25" customHeight="1" thickBot="1" x14ac:dyDescent="0.3">
      <c r="B141" s="14">
        <v>108</v>
      </c>
      <c r="C141" t="s">
        <v>410</v>
      </c>
      <c r="D141" s="47" t="s">
        <v>416</v>
      </c>
      <c r="E141" s="55" t="s">
        <v>254</v>
      </c>
      <c r="F141" s="42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>
        <v>6</v>
      </c>
      <c r="AC141" s="27"/>
      <c r="AD141" s="27"/>
      <c r="AE141" s="27"/>
      <c r="AF141" s="64"/>
      <c r="AG141" s="64"/>
      <c r="AH141" s="64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79">
        <f t="shared" si="1"/>
        <v>1</v>
      </c>
      <c r="ED141" s="14"/>
    </row>
    <row r="142" spans="2:134" ht="17.25" customHeight="1" thickBot="1" x14ac:dyDescent="0.3">
      <c r="B142" s="14">
        <v>109</v>
      </c>
      <c r="C142" t="s">
        <v>411</v>
      </c>
      <c r="D142" s="47" t="s">
        <v>413</v>
      </c>
      <c r="E142" s="3" t="s">
        <v>192</v>
      </c>
      <c r="F142" s="42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>
        <v>7</v>
      </c>
      <c r="AC142" s="27"/>
      <c r="AD142" s="27"/>
      <c r="AE142" s="27"/>
      <c r="AF142" s="64"/>
      <c r="AG142" s="64"/>
      <c r="AH142" s="64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79">
        <f t="shared" si="1"/>
        <v>1</v>
      </c>
      <c r="ED142" s="14"/>
    </row>
    <row r="143" spans="2:134" ht="17.25" customHeight="1" thickBot="1" x14ac:dyDescent="0.3">
      <c r="B143" s="14">
        <v>110</v>
      </c>
      <c r="C143" t="s">
        <v>412</v>
      </c>
      <c r="D143" s="47" t="s">
        <v>428</v>
      </c>
      <c r="E143" s="3" t="s">
        <v>192</v>
      </c>
      <c r="F143" s="42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46">
        <v>8</v>
      </c>
      <c r="AC143" s="27"/>
      <c r="AD143" s="46">
        <v>9</v>
      </c>
      <c r="AE143" s="27"/>
      <c r="AF143" s="64"/>
      <c r="AG143" s="64"/>
      <c r="AH143" s="64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79">
        <f t="shared" si="1"/>
        <v>2</v>
      </c>
      <c r="ED143" s="14"/>
    </row>
    <row r="144" spans="2:134" ht="17.25" customHeight="1" thickBot="1" x14ac:dyDescent="0.3">
      <c r="B144" s="14">
        <v>111</v>
      </c>
      <c r="C144" t="s">
        <v>420</v>
      </c>
      <c r="D144" s="47" t="s">
        <v>424</v>
      </c>
      <c r="E144" s="3" t="s">
        <v>192</v>
      </c>
      <c r="F144" s="42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52">
        <v>1</v>
      </c>
      <c r="AD144" s="27"/>
      <c r="AE144" s="27"/>
      <c r="AF144" s="64"/>
      <c r="AG144" s="64"/>
      <c r="AH144" s="64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27"/>
      <c r="BB144" s="27"/>
      <c r="BC144" s="52">
        <v>3</v>
      </c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>
        <v>6</v>
      </c>
      <c r="BR144" s="27"/>
      <c r="BS144" s="27"/>
      <c r="BT144" s="27"/>
      <c r="BU144" s="27"/>
      <c r="BV144" s="52">
        <v>1</v>
      </c>
      <c r="BW144" s="27"/>
      <c r="BX144" s="27"/>
      <c r="BY144" s="27"/>
      <c r="BZ144" s="27"/>
      <c r="CA144" s="27"/>
      <c r="CB144" s="27"/>
      <c r="CC144" s="27"/>
      <c r="CD144" s="27"/>
      <c r="CE144" s="46">
        <v>9</v>
      </c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46">
        <v>8</v>
      </c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79">
        <f t="shared" si="1"/>
        <v>6</v>
      </c>
      <c r="ED144" s="14"/>
    </row>
    <row r="145" spans="2:134" ht="17.25" customHeight="1" thickBot="1" x14ac:dyDescent="0.3">
      <c r="B145" s="14">
        <v>112</v>
      </c>
      <c r="C145" t="s">
        <v>421</v>
      </c>
      <c r="D145" s="47" t="s">
        <v>427</v>
      </c>
      <c r="E145" s="3" t="s">
        <v>192</v>
      </c>
      <c r="F145" s="42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>
        <v>6</v>
      </c>
      <c r="AD145" s="27"/>
      <c r="AE145" s="27"/>
      <c r="AF145" s="52">
        <v>1</v>
      </c>
      <c r="AG145" s="64"/>
      <c r="AH145" s="64"/>
      <c r="AI145" s="41"/>
      <c r="AJ145" s="41"/>
      <c r="AK145" s="41">
        <v>4</v>
      </c>
      <c r="AL145" s="41"/>
      <c r="AM145" s="41"/>
      <c r="AN145" s="41"/>
      <c r="AO145" s="41"/>
      <c r="AP145" s="46">
        <v>10</v>
      </c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46">
        <v>10</v>
      </c>
      <c r="BX145" s="27"/>
      <c r="BY145" s="27"/>
      <c r="BZ145" s="27"/>
      <c r="CA145" s="27"/>
      <c r="CB145" s="27"/>
      <c r="CC145" s="46">
        <v>8</v>
      </c>
      <c r="CD145" s="27"/>
      <c r="CE145" s="27"/>
      <c r="CF145" s="27"/>
      <c r="CG145" s="46">
        <v>8</v>
      </c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>
        <v>6</v>
      </c>
      <c r="EB145" s="27"/>
      <c r="EC145" s="79">
        <f t="shared" si="1"/>
        <v>8</v>
      </c>
      <c r="ED145" s="14"/>
    </row>
    <row r="146" spans="2:134" ht="15.75" thickBot="1" x14ac:dyDescent="0.3">
      <c r="B146" s="14">
        <v>113</v>
      </c>
      <c r="C146" t="s">
        <v>422</v>
      </c>
      <c r="D146" s="53" t="s">
        <v>232</v>
      </c>
      <c r="E146" s="3" t="s">
        <v>192</v>
      </c>
      <c r="F146" s="42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46">
        <v>8</v>
      </c>
      <c r="AD146" s="27"/>
      <c r="AE146" s="27"/>
      <c r="AF146" s="64"/>
      <c r="AG146" s="64"/>
      <c r="AH146" s="64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46">
        <v>9</v>
      </c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79">
        <f t="shared" si="1"/>
        <v>2</v>
      </c>
      <c r="ED146" s="14"/>
    </row>
    <row r="147" spans="2:134" ht="15.75" thickBot="1" x14ac:dyDescent="0.3">
      <c r="B147" s="14">
        <v>114</v>
      </c>
      <c r="C147" t="s">
        <v>423</v>
      </c>
      <c r="D147" s="47" t="s">
        <v>426</v>
      </c>
      <c r="E147" s="3" t="s">
        <v>192</v>
      </c>
      <c r="F147" s="42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46">
        <v>9</v>
      </c>
      <c r="AD147" s="27"/>
      <c r="AE147" s="27"/>
      <c r="AF147" s="64"/>
      <c r="AG147" s="64"/>
      <c r="AH147" s="64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>
        <v>7</v>
      </c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52">
        <v>2</v>
      </c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46">
        <v>8</v>
      </c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79">
        <f t="shared" si="1"/>
        <v>4</v>
      </c>
      <c r="ED147" s="14"/>
    </row>
    <row r="148" spans="2:134" ht="15.75" thickBot="1" x14ac:dyDescent="0.3">
      <c r="B148" s="14">
        <v>115</v>
      </c>
      <c r="C148" t="s">
        <v>429</v>
      </c>
      <c r="D148" s="47" t="s">
        <v>436</v>
      </c>
      <c r="E148" s="55" t="s">
        <v>272</v>
      </c>
      <c r="F148" s="42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52">
        <v>1</v>
      </c>
      <c r="AE148" s="27"/>
      <c r="AF148" s="64"/>
      <c r="AG148" s="64"/>
      <c r="AH148" s="64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79">
        <f t="shared" si="1"/>
        <v>1</v>
      </c>
      <c r="ED148" s="14"/>
    </row>
    <row r="149" spans="2:134" ht="15.75" thickBot="1" x14ac:dyDescent="0.3">
      <c r="B149" s="14">
        <v>116</v>
      </c>
      <c r="C149" t="s">
        <v>430</v>
      </c>
      <c r="D149" s="47" t="s">
        <v>433</v>
      </c>
      <c r="E149" s="55" t="s">
        <v>358</v>
      </c>
      <c r="F149" s="42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51">
        <v>2</v>
      </c>
      <c r="AE149" s="27"/>
      <c r="AF149" s="64"/>
      <c r="AG149" s="64"/>
      <c r="AH149" s="64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79">
        <f t="shared" si="1"/>
        <v>1</v>
      </c>
      <c r="ED149" s="14"/>
    </row>
    <row r="150" spans="2:134" ht="15.75" thickBot="1" x14ac:dyDescent="0.3">
      <c r="B150" s="14">
        <v>117</v>
      </c>
      <c r="C150" t="s">
        <v>431</v>
      </c>
      <c r="D150" s="47" t="s">
        <v>434</v>
      </c>
      <c r="E150" s="3" t="s">
        <v>192</v>
      </c>
      <c r="F150" s="42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45">
        <v>3</v>
      </c>
      <c r="AE150" s="27"/>
      <c r="AF150" s="64"/>
      <c r="AG150" s="64"/>
      <c r="AH150" s="45">
        <v>3</v>
      </c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27"/>
      <c r="BB150" s="27"/>
      <c r="BC150" s="27"/>
      <c r="BD150" s="27"/>
      <c r="BE150" s="27"/>
      <c r="BF150" s="27"/>
      <c r="BG150" s="27"/>
      <c r="BH150" s="27"/>
      <c r="BI150" s="27">
        <v>7</v>
      </c>
      <c r="BJ150" s="27"/>
      <c r="BK150" s="27"/>
      <c r="BL150" s="27"/>
      <c r="BM150" s="27"/>
      <c r="BN150" s="27"/>
      <c r="BO150" s="27"/>
      <c r="BP150" s="27"/>
      <c r="BQ150" s="27"/>
      <c r="BR150" s="27">
        <v>7</v>
      </c>
      <c r="BS150" s="52">
        <v>3</v>
      </c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52">
        <v>2</v>
      </c>
      <c r="EB150" s="27"/>
      <c r="EC150" s="79">
        <f t="shared" si="1"/>
        <v>6</v>
      </c>
      <c r="ED150" s="14"/>
    </row>
    <row r="151" spans="2:134" ht="15.75" thickBot="1" x14ac:dyDescent="0.3">
      <c r="B151" s="14">
        <v>118</v>
      </c>
      <c r="C151" t="s">
        <v>432</v>
      </c>
      <c r="D151" s="47" t="s">
        <v>435</v>
      </c>
      <c r="E151" s="3" t="s">
        <v>192</v>
      </c>
      <c r="F151" s="42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46">
        <v>8</v>
      </c>
      <c r="AE151" s="27"/>
      <c r="AF151" s="64"/>
      <c r="AG151" s="64"/>
      <c r="AH151" s="64"/>
      <c r="AI151" s="41"/>
      <c r="AJ151" s="41"/>
      <c r="AK151" s="46">
        <v>9</v>
      </c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27"/>
      <c r="BB151" s="27"/>
      <c r="BC151" s="27"/>
      <c r="BD151" s="27"/>
      <c r="BE151" s="27"/>
      <c r="BF151" s="46">
        <v>8</v>
      </c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>
        <v>5</v>
      </c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>
        <v>6</v>
      </c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79">
        <f t="shared" si="1"/>
        <v>5</v>
      </c>
      <c r="ED151" s="14"/>
    </row>
    <row r="152" spans="2:134" ht="15.75" thickBot="1" x14ac:dyDescent="0.3">
      <c r="B152" s="14">
        <v>119</v>
      </c>
      <c r="C152" t="s">
        <v>438</v>
      </c>
      <c r="D152" s="47" t="s">
        <v>441</v>
      </c>
      <c r="E152" s="55" t="s">
        <v>401</v>
      </c>
      <c r="F152" s="42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52">
        <v>1</v>
      </c>
      <c r="AF152" s="64"/>
      <c r="AG152" s="64"/>
      <c r="AH152" s="64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79">
        <f t="shared" si="1"/>
        <v>1</v>
      </c>
      <c r="ED152" s="14"/>
    </row>
    <row r="153" spans="2:134" ht="15.75" thickBot="1" x14ac:dyDescent="0.3">
      <c r="B153" s="14">
        <v>120</v>
      </c>
      <c r="C153" t="s">
        <v>230</v>
      </c>
      <c r="D153" s="47" t="s">
        <v>230</v>
      </c>
      <c r="E153" s="3" t="s">
        <v>192</v>
      </c>
      <c r="F153" s="42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>
        <v>6</v>
      </c>
      <c r="AF153" s="64"/>
      <c r="AG153" s="64"/>
      <c r="AH153" s="64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79">
        <f t="shared" si="1"/>
        <v>1</v>
      </c>
      <c r="ED153" s="14"/>
    </row>
    <row r="154" spans="2:134" ht="15.75" thickBot="1" x14ac:dyDescent="0.3">
      <c r="B154" s="14">
        <v>121</v>
      </c>
      <c r="C154" t="s">
        <v>439</v>
      </c>
      <c r="D154" s="53" t="s">
        <v>232</v>
      </c>
      <c r="E154" s="55" t="s">
        <v>335</v>
      </c>
      <c r="F154" s="42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46">
        <v>8</v>
      </c>
      <c r="AF154" s="64"/>
      <c r="AG154" s="64"/>
      <c r="AH154" s="64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>
        <v>5</v>
      </c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79">
        <f t="shared" si="1"/>
        <v>2</v>
      </c>
      <c r="ED154" s="14"/>
    </row>
    <row r="155" spans="2:134" ht="15.75" thickBot="1" x14ac:dyDescent="0.3">
      <c r="B155" s="14">
        <v>122</v>
      </c>
      <c r="C155" t="s">
        <v>440</v>
      </c>
      <c r="D155" s="53" t="s">
        <v>232</v>
      </c>
      <c r="E155" s="55" t="s">
        <v>233</v>
      </c>
      <c r="F155" s="42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46">
        <v>9</v>
      </c>
      <c r="AF155" s="64"/>
      <c r="AG155" s="64"/>
      <c r="AH155" s="64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79">
        <f t="shared" si="1"/>
        <v>1</v>
      </c>
      <c r="ED155" s="14"/>
    </row>
    <row r="156" spans="2:134" ht="15.75" thickBot="1" x14ac:dyDescent="0.3">
      <c r="B156" s="14">
        <v>123</v>
      </c>
      <c r="C156" t="s">
        <v>445</v>
      </c>
      <c r="D156" s="47" t="s">
        <v>448</v>
      </c>
      <c r="E156" s="55" t="s">
        <v>401</v>
      </c>
      <c r="F156" s="42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51">
        <v>2</v>
      </c>
      <c r="AG156" s="64"/>
      <c r="AH156" s="64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>
        <v>5</v>
      </c>
      <c r="AZ156" s="41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>
        <v>6</v>
      </c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79">
        <f t="shared" si="1"/>
        <v>3</v>
      </c>
      <c r="ED156" s="14"/>
    </row>
    <row r="157" spans="2:134" ht="15.75" thickBot="1" x14ac:dyDescent="0.3">
      <c r="B157" s="14">
        <v>124</v>
      </c>
      <c r="C157" t="s">
        <v>446</v>
      </c>
      <c r="D157" s="47" t="s">
        <v>449</v>
      </c>
      <c r="E157" s="3" t="s">
        <v>192</v>
      </c>
      <c r="F157" s="42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64">
        <v>4</v>
      </c>
      <c r="AG157" s="64"/>
      <c r="AH157" s="64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>
        <v>5</v>
      </c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>
        <v>6</v>
      </c>
      <c r="EA157" s="27"/>
      <c r="EB157" s="27"/>
      <c r="EC157" s="79">
        <f t="shared" si="1"/>
        <v>3</v>
      </c>
      <c r="ED157" s="14"/>
    </row>
    <row r="158" spans="2:134" ht="15.75" thickBot="1" x14ac:dyDescent="0.3">
      <c r="B158" s="14">
        <v>125</v>
      </c>
      <c r="C158" t="s">
        <v>447</v>
      </c>
      <c r="D158" s="47" t="s">
        <v>451</v>
      </c>
      <c r="E158" s="55" t="s">
        <v>401</v>
      </c>
      <c r="F158" s="42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64">
        <v>8</v>
      </c>
      <c r="AG158" s="64"/>
      <c r="AH158" s="64"/>
      <c r="AI158" s="41"/>
      <c r="AJ158" s="41"/>
      <c r="AK158" s="41"/>
      <c r="AL158" s="41"/>
      <c r="AM158" s="41"/>
      <c r="AN158" s="41"/>
      <c r="AO158" s="41"/>
      <c r="AP158" s="41">
        <v>5</v>
      </c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79">
        <f t="shared" si="1"/>
        <v>2</v>
      </c>
      <c r="ED158" s="14"/>
    </row>
    <row r="159" spans="2:134" ht="15.75" thickBot="1" x14ac:dyDescent="0.3">
      <c r="B159" s="14">
        <v>126</v>
      </c>
      <c r="C159" t="s">
        <v>452</v>
      </c>
      <c r="D159" s="53" t="s">
        <v>232</v>
      </c>
      <c r="E159" s="3" t="s">
        <v>192</v>
      </c>
      <c r="F159" s="42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64"/>
      <c r="AG159" s="52">
        <v>1</v>
      </c>
      <c r="AH159" s="64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79">
        <f t="shared" si="1"/>
        <v>1</v>
      </c>
      <c r="ED159" s="14"/>
    </row>
    <row r="160" spans="2:134" ht="15.75" thickBot="1" x14ac:dyDescent="0.3">
      <c r="B160" s="14">
        <v>127</v>
      </c>
      <c r="C160" t="s">
        <v>453</v>
      </c>
      <c r="D160" s="53" t="s">
        <v>232</v>
      </c>
      <c r="E160" s="55" t="s">
        <v>401</v>
      </c>
      <c r="F160" s="42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64"/>
      <c r="AG160" s="51">
        <v>2</v>
      </c>
      <c r="AH160" s="64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79">
        <f t="shared" si="1"/>
        <v>1</v>
      </c>
      <c r="ED160" s="14"/>
    </row>
    <row r="161" spans="2:134" ht="15.75" thickBot="1" x14ac:dyDescent="0.3">
      <c r="B161" s="14">
        <v>128</v>
      </c>
      <c r="C161" t="s">
        <v>454</v>
      </c>
      <c r="D161" s="47" t="s">
        <v>459</v>
      </c>
      <c r="E161" s="3" t="s">
        <v>192</v>
      </c>
      <c r="F161" s="42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64"/>
      <c r="AG161" s="45">
        <v>3</v>
      </c>
      <c r="AH161" s="64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27"/>
      <c r="BB161" s="27"/>
      <c r="BC161" s="27"/>
      <c r="BD161" s="27"/>
      <c r="BE161" s="27"/>
      <c r="BF161" s="27"/>
      <c r="BG161" s="27"/>
      <c r="BH161" s="52">
        <v>3</v>
      </c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79">
        <f t="shared" si="1"/>
        <v>2</v>
      </c>
      <c r="ED161" s="14"/>
    </row>
    <row r="162" spans="2:134" ht="15.75" thickBot="1" x14ac:dyDescent="0.3">
      <c r="B162" s="14">
        <v>129</v>
      </c>
      <c r="C162" t="s">
        <v>455</v>
      </c>
      <c r="D162" s="47" t="s">
        <v>461</v>
      </c>
      <c r="E162" s="55" t="s">
        <v>462</v>
      </c>
      <c r="F162" s="42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64"/>
      <c r="AG162" s="64">
        <v>4</v>
      </c>
      <c r="AH162" s="64"/>
      <c r="AI162" s="41"/>
      <c r="AJ162" s="41"/>
      <c r="AK162" s="41"/>
      <c r="AL162" s="41"/>
      <c r="AM162" s="41">
        <v>6</v>
      </c>
      <c r="AN162" s="41"/>
      <c r="AO162" s="41"/>
      <c r="AP162" s="41"/>
      <c r="AQ162" s="41"/>
      <c r="AR162" s="46">
        <v>8</v>
      </c>
      <c r="AS162" s="41"/>
      <c r="AT162" s="41"/>
      <c r="AU162" s="41"/>
      <c r="AV162" s="41"/>
      <c r="AW162" s="41"/>
      <c r="AX162" s="41"/>
      <c r="AY162" s="41"/>
      <c r="AZ162" s="41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79">
        <f t="shared" ref="EC162:EC225" si="2">COUNTIF(F162:EB162,"&gt;-1")</f>
        <v>3</v>
      </c>
      <c r="ED162" s="14"/>
    </row>
    <row r="163" spans="2:134" ht="15.75" thickBot="1" x14ac:dyDescent="0.3">
      <c r="B163" s="14">
        <v>130</v>
      </c>
      <c r="C163" t="s">
        <v>456</v>
      </c>
      <c r="D163" s="47" t="s">
        <v>460</v>
      </c>
      <c r="E163" s="3" t="s">
        <v>192</v>
      </c>
      <c r="F163" s="42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64"/>
      <c r="AG163" s="64">
        <v>7</v>
      </c>
      <c r="AH163" s="64"/>
      <c r="AI163" s="41"/>
      <c r="AJ163" s="41"/>
      <c r="AK163" s="41"/>
      <c r="AL163" s="41"/>
      <c r="AM163" s="41"/>
      <c r="AN163" s="41"/>
      <c r="AO163" s="41"/>
      <c r="AP163" s="46">
        <v>8</v>
      </c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27"/>
      <c r="BB163" s="27"/>
      <c r="BC163" s="27"/>
      <c r="BD163" s="27"/>
      <c r="BE163" s="27"/>
      <c r="BF163" s="27"/>
      <c r="BG163" s="46">
        <v>9</v>
      </c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46">
        <v>9</v>
      </c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52">
        <v>2</v>
      </c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79">
        <f t="shared" si="2"/>
        <v>5</v>
      </c>
      <c r="ED163" s="14"/>
    </row>
    <row r="164" spans="2:134" ht="15.75" thickBot="1" x14ac:dyDescent="0.3">
      <c r="B164" s="14">
        <v>131</v>
      </c>
      <c r="C164" t="s">
        <v>457</v>
      </c>
      <c r="D164" s="47" t="s">
        <v>464</v>
      </c>
      <c r="E164" s="3" t="s">
        <v>192</v>
      </c>
      <c r="F164" s="42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64"/>
      <c r="AG164" s="46">
        <v>8</v>
      </c>
      <c r="AH164" s="64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46">
        <v>9</v>
      </c>
      <c r="CL164" s="27"/>
      <c r="CM164" s="46">
        <v>9</v>
      </c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79">
        <f t="shared" si="2"/>
        <v>3</v>
      </c>
      <c r="ED164" s="14"/>
    </row>
    <row r="165" spans="2:134" ht="15.75" thickBot="1" x14ac:dyDescent="0.3">
      <c r="B165" s="14">
        <v>132</v>
      </c>
      <c r="C165" t="s">
        <v>458</v>
      </c>
      <c r="D165" s="47" t="s">
        <v>463</v>
      </c>
      <c r="E165" s="3" t="s">
        <v>192</v>
      </c>
      <c r="F165" s="42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64"/>
      <c r="AG165" s="46">
        <v>9</v>
      </c>
      <c r="AH165" s="64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79">
        <f t="shared" si="2"/>
        <v>1</v>
      </c>
      <c r="ED165" s="14"/>
    </row>
    <row r="166" spans="2:134" ht="15.75" thickBot="1" x14ac:dyDescent="0.3">
      <c r="B166" s="14">
        <v>133</v>
      </c>
      <c r="C166" t="s">
        <v>465</v>
      </c>
      <c r="D166" s="53" t="s">
        <v>232</v>
      </c>
      <c r="E166" s="55" t="s">
        <v>233</v>
      </c>
      <c r="F166" s="42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64"/>
      <c r="AG166" s="64"/>
      <c r="AH166" s="52">
        <v>1</v>
      </c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79">
        <f t="shared" si="2"/>
        <v>1</v>
      </c>
      <c r="ED166" s="14"/>
    </row>
    <row r="167" spans="2:134" ht="15.75" thickBot="1" x14ac:dyDescent="0.3">
      <c r="B167" s="14">
        <v>134</v>
      </c>
      <c r="C167" t="s">
        <v>466</v>
      </c>
      <c r="D167" s="53" t="s">
        <v>232</v>
      </c>
      <c r="E167" s="55" t="s">
        <v>401</v>
      </c>
      <c r="F167" s="42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64"/>
      <c r="AG167" s="64"/>
      <c r="AH167" s="64">
        <v>4</v>
      </c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79">
        <f t="shared" si="2"/>
        <v>1</v>
      </c>
      <c r="ED167" s="14"/>
    </row>
    <row r="168" spans="2:134" ht="15.75" thickBot="1" x14ac:dyDescent="0.3">
      <c r="B168" s="14">
        <v>135</v>
      </c>
      <c r="C168" t="s">
        <v>467</v>
      </c>
      <c r="D168" s="47" t="s">
        <v>470</v>
      </c>
      <c r="E168" s="3" t="s">
        <v>192</v>
      </c>
      <c r="F168" s="42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64"/>
      <c r="AG168" s="64"/>
      <c r="AH168" s="64">
        <v>6</v>
      </c>
      <c r="AI168" s="41"/>
      <c r="AJ168" s="41"/>
      <c r="AK168" s="41">
        <v>7</v>
      </c>
      <c r="AL168" s="41"/>
      <c r="AM168" s="46">
        <v>9</v>
      </c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6">
        <v>8</v>
      </c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52">
        <v>2</v>
      </c>
      <c r="CT168" s="27"/>
      <c r="CU168" s="27">
        <v>5</v>
      </c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79">
        <f t="shared" si="2"/>
        <v>6</v>
      </c>
      <c r="ED168" s="14"/>
    </row>
    <row r="169" spans="2:134" ht="15.75" thickBot="1" x14ac:dyDescent="0.3">
      <c r="B169" s="14">
        <v>136</v>
      </c>
      <c r="C169" t="s">
        <v>468</v>
      </c>
      <c r="D169" s="47" t="s">
        <v>244</v>
      </c>
      <c r="E169" s="3" t="s">
        <v>192</v>
      </c>
      <c r="F169" s="42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64"/>
      <c r="AG169" s="64"/>
      <c r="AH169" s="64">
        <v>7</v>
      </c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79">
        <f t="shared" si="2"/>
        <v>1</v>
      </c>
      <c r="ED169" s="14"/>
    </row>
    <row r="170" spans="2:134" ht="15.75" thickBot="1" x14ac:dyDescent="0.3">
      <c r="B170" s="14">
        <v>137</v>
      </c>
      <c r="C170" t="s">
        <v>477</v>
      </c>
      <c r="D170" s="53" t="s">
        <v>232</v>
      </c>
      <c r="E170" s="55" t="s">
        <v>482</v>
      </c>
      <c r="F170" s="42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64"/>
      <c r="AG170" s="64"/>
      <c r="AH170" s="64"/>
      <c r="AI170" s="52">
        <v>1</v>
      </c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79">
        <f t="shared" si="2"/>
        <v>1</v>
      </c>
      <c r="ED170" s="14"/>
    </row>
    <row r="171" spans="2:134" ht="15.75" thickBot="1" x14ac:dyDescent="0.3">
      <c r="B171" s="14">
        <v>138</v>
      </c>
      <c r="C171" t="s">
        <v>478</v>
      </c>
      <c r="D171" s="53" t="s">
        <v>232</v>
      </c>
      <c r="E171" s="55" t="s">
        <v>311</v>
      </c>
      <c r="F171" s="42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64"/>
      <c r="AG171" s="64"/>
      <c r="AH171" s="64"/>
      <c r="AI171" s="51">
        <v>2</v>
      </c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79">
        <f t="shared" si="2"/>
        <v>1</v>
      </c>
      <c r="ED171" s="14"/>
    </row>
    <row r="172" spans="2:134" ht="15.75" thickBot="1" x14ac:dyDescent="0.3">
      <c r="B172" s="14">
        <v>139</v>
      </c>
      <c r="C172" t="s">
        <v>479</v>
      </c>
      <c r="D172" s="47" t="s">
        <v>483</v>
      </c>
      <c r="E172" s="55" t="s">
        <v>358</v>
      </c>
      <c r="F172" s="42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64"/>
      <c r="AG172" s="64"/>
      <c r="AH172" s="64"/>
      <c r="AI172" s="45">
        <v>3</v>
      </c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79">
        <f t="shared" si="2"/>
        <v>1</v>
      </c>
      <c r="ED172" s="14"/>
    </row>
    <row r="173" spans="2:134" ht="15.75" thickBot="1" x14ac:dyDescent="0.3">
      <c r="B173" s="14">
        <v>140</v>
      </c>
      <c r="C173" t="s">
        <v>480</v>
      </c>
      <c r="D173" s="53" t="s">
        <v>232</v>
      </c>
      <c r="E173" s="55" t="s">
        <v>484</v>
      </c>
      <c r="F173" s="42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64"/>
      <c r="AG173" s="64"/>
      <c r="AH173" s="64"/>
      <c r="AI173" s="41">
        <v>5</v>
      </c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52">
        <v>3</v>
      </c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79">
        <f t="shared" si="2"/>
        <v>2</v>
      </c>
      <c r="ED173" s="14"/>
    </row>
    <row r="174" spans="2:134" ht="15.75" thickBot="1" x14ac:dyDescent="0.3">
      <c r="B174" s="14">
        <v>141</v>
      </c>
      <c r="C174" t="s">
        <v>481</v>
      </c>
      <c r="D174" s="47" t="s">
        <v>485</v>
      </c>
      <c r="E174" s="3" t="s">
        <v>192</v>
      </c>
      <c r="F174" s="42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64"/>
      <c r="AG174" s="64"/>
      <c r="AH174" s="64"/>
      <c r="AI174" s="46">
        <v>8</v>
      </c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46">
        <v>8</v>
      </c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79">
        <f t="shared" si="2"/>
        <v>2</v>
      </c>
      <c r="ED174" s="14"/>
    </row>
    <row r="175" spans="2:134" ht="15.75" thickBot="1" x14ac:dyDescent="0.3">
      <c r="B175" s="14">
        <v>142</v>
      </c>
      <c r="C175" t="s">
        <v>487</v>
      </c>
      <c r="D175" s="47" t="s">
        <v>313</v>
      </c>
      <c r="E175" s="55" t="s">
        <v>200</v>
      </c>
      <c r="F175" s="42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64"/>
      <c r="AG175" s="64"/>
      <c r="AH175" s="64"/>
      <c r="AI175" s="41"/>
      <c r="AJ175" s="52">
        <v>1</v>
      </c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51">
        <v>2</v>
      </c>
      <c r="AX175" s="41"/>
      <c r="AY175" s="41"/>
      <c r="AZ175" s="41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>
        <v>6</v>
      </c>
      <c r="CX175" s="27"/>
      <c r="CY175" s="27"/>
      <c r="CZ175" s="27"/>
      <c r="DA175" s="27"/>
      <c r="DB175" s="27"/>
      <c r="DC175" s="27"/>
      <c r="DD175" s="46">
        <v>8</v>
      </c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46">
        <v>9</v>
      </c>
      <c r="EC175" s="79">
        <f t="shared" si="2"/>
        <v>5</v>
      </c>
      <c r="ED175" s="14"/>
    </row>
    <row r="176" spans="2:134" ht="15.75" thickBot="1" x14ac:dyDescent="0.3">
      <c r="B176" s="14">
        <v>143</v>
      </c>
      <c r="C176" t="s">
        <v>488</v>
      </c>
      <c r="D176" s="47" t="s">
        <v>231</v>
      </c>
      <c r="E176" s="3" t="s">
        <v>192</v>
      </c>
      <c r="F176" s="42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64"/>
      <c r="AG176" s="64"/>
      <c r="AH176" s="64"/>
      <c r="AI176" s="41"/>
      <c r="AJ176" s="51">
        <v>2</v>
      </c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27"/>
      <c r="BB176" s="27"/>
      <c r="BC176" s="27"/>
      <c r="BD176" s="27"/>
      <c r="BE176" s="27"/>
      <c r="BF176" s="27"/>
      <c r="BG176" s="27"/>
      <c r="BH176" s="27"/>
      <c r="BI176" s="27"/>
      <c r="BJ176" s="52">
        <v>1</v>
      </c>
      <c r="BK176" s="27"/>
      <c r="BL176" s="27"/>
      <c r="BM176" s="27"/>
      <c r="BN176" s="27"/>
      <c r="BO176" s="27"/>
      <c r="BP176" s="46">
        <v>8</v>
      </c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79">
        <f t="shared" si="2"/>
        <v>3</v>
      </c>
      <c r="ED176" s="14"/>
    </row>
    <row r="177" spans="2:134" ht="15.75" thickBot="1" x14ac:dyDescent="0.3">
      <c r="B177" s="14">
        <v>144</v>
      </c>
      <c r="C177" t="s">
        <v>489</v>
      </c>
      <c r="D177" s="47" t="s">
        <v>489</v>
      </c>
      <c r="E177" s="3" t="s">
        <v>192</v>
      </c>
      <c r="F177" s="42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64"/>
      <c r="AG177" s="64"/>
      <c r="AH177" s="64"/>
      <c r="AI177" s="41"/>
      <c r="AJ177" s="41">
        <v>6</v>
      </c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79">
        <f t="shared" si="2"/>
        <v>1</v>
      </c>
      <c r="ED177" s="14"/>
    </row>
    <row r="178" spans="2:134" ht="15.75" thickBot="1" x14ac:dyDescent="0.3">
      <c r="B178" s="14">
        <v>145</v>
      </c>
      <c r="C178" t="s">
        <v>490</v>
      </c>
      <c r="D178" s="47" t="s">
        <v>493</v>
      </c>
      <c r="E178" s="3" t="s">
        <v>192</v>
      </c>
      <c r="F178" s="42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64"/>
      <c r="AG178" s="64"/>
      <c r="AH178" s="64"/>
      <c r="AI178" s="41"/>
      <c r="AJ178" s="46">
        <v>9</v>
      </c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>
        <v>4</v>
      </c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79">
        <f t="shared" si="2"/>
        <v>2</v>
      </c>
      <c r="ED178" s="14"/>
    </row>
    <row r="179" spans="2:134" ht="15.75" thickBot="1" x14ac:dyDescent="0.3">
      <c r="B179" s="14">
        <v>146</v>
      </c>
      <c r="C179" t="s">
        <v>491</v>
      </c>
      <c r="D179" s="47" t="s">
        <v>492</v>
      </c>
      <c r="E179" s="3" t="s">
        <v>192</v>
      </c>
      <c r="F179" s="42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64"/>
      <c r="AG179" s="64"/>
      <c r="AH179" s="64"/>
      <c r="AI179" s="41"/>
      <c r="AJ179" s="46">
        <v>10</v>
      </c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>
        <v>6</v>
      </c>
      <c r="AV179" s="41"/>
      <c r="AW179" s="41"/>
      <c r="AX179" s="41"/>
      <c r="AY179" s="41"/>
      <c r="AZ179" s="41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79">
        <f t="shared" si="2"/>
        <v>2</v>
      </c>
      <c r="ED179" s="14"/>
    </row>
    <row r="180" spans="2:134" ht="15.75" thickBot="1" x14ac:dyDescent="0.3">
      <c r="B180" s="14">
        <v>147</v>
      </c>
      <c r="C180" t="s">
        <v>496</v>
      </c>
      <c r="D180" s="53" t="s">
        <v>232</v>
      </c>
      <c r="E180" s="55" t="s">
        <v>246</v>
      </c>
      <c r="F180" s="42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64"/>
      <c r="AG180" s="64"/>
      <c r="AH180" s="64"/>
      <c r="AI180" s="41"/>
      <c r="AJ180" s="41"/>
      <c r="AK180" s="52">
        <v>1</v>
      </c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79">
        <f t="shared" si="2"/>
        <v>1</v>
      </c>
      <c r="ED180" s="14"/>
    </row>
    <row r="181" spans="2:134" ht="15.75" thickBot="1" x14ac:dyDescent="0.3">
      <c r="B181" s="14">
        <v>148</v>
      </c>
      <c r="C181" t="s">
        <v>497</v>
      </c>
      <c r="D181" s="47" t="s">
        <v>500</v>
      </c>
      <c r="E181" s="3" t="s">
        <v>192</v>
      </c>
      <c r="F181" s="42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64"/>
      <c r="AG181" s="64"/>
      <c r="AH181" s="64"/>
      <c r="AI181" s="41"/>
      <c r="AJ181" s="41"/>
      <c r="AK181" s="45">
        <v>3</v>
      </c>
      <c r="AL181" s="41"/>
      <c r="AM181" s="41"/>
      <c r="AN181" s="41"/>
      <c r="AO181" s="41"/>
      <c r="AP181" s="41"/>
      <c r="AQ181" s="41">
        <v>7</v>
      </c>
      <c r="AR181" s="41"/>
      <c r="AS181" s="41"/>
      <c r="AT181" s="41"/>
      <c r="AU181" s="41"/>
      <c r="AV181" s="41"/>
      <c r="AW181" s="41"/>
      <c r="AX181" s="41"/>
      <c r="AY181" s="41"/>
      <c r="AZ181" s="41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79">
        <f t="shared" si="2"/>
        <v>2</v>
      </c>
      <c r="ED181" s="14"/>
    </row>
    <row r="182" spans="2:134" ht="15.75" thickBot="1" x14ac:dyDescent="0.3">
      <c r="B182" s="14">
        <v>149</v>
      </c>
      <c r="C182" t="s">
        <v>498</v>
      </c>
      <c r="D182" s="47" t="s">
        <v>501</v>
      </c>
      <c r="E182" s="55" t="s">
        <v>272</v>
      </c>
      <c r="F182" s="42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64"/>
      <c r="AG182" s="64"/>
      <c r="AH182" s="64"/>
      <c r="AI182" s="41"/>
      <c r="AJ182" s="41"/>
      <c r="AK182" s="41">
        <v>5</v>
      </c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27"/>
      <c r="BB182" s="27"/>
      <c r="BC182" s="27"/>
      <c r="BD182" s="27"/>
      <c r="BE182" s="27"/>
      <c r="BF182" s="46">
        <v>9</v>
      </c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79">
        <f t="shared" si="2"/>
        <v>2</v>
      </c>
      <c r="ED182" s="14"/>
    </row>
    <row r="183" spans="2:134" ht="15.75" thickBot="1" x14ac:dyDescent="0.3">
      <c r="B183" s="14">
        <v>150</v>
      </c>
      <c r="C183" t="s">
        <v>499</v>
      </c>
      <c r="D183" s="47" t="s">
        <v>499</v>
      </c>
      <c r="E183" s="3" t="s">
        <v>192</v>
      </c>
      <c r="F183" s="42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64"/>
      <c r="AG183" s="64"/>
      <c r="AH183" s="64"/>
      <c r="AI183" s="41"/>
      <c r="AJ183" s="41"/>
      <c r="AK183" s="46">
        <v>8</v>
      </c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79">
        <f t="shared" si="2"/>
        <v>1</v>
      </c>
      <c r="ED183" s="14"/>
    </row>
    <row r="184" spans="2:134" ht="15.75" thickBot="1" x14ac:dyDescent="0.3">
      <c r="B184" s="14">
        <v>151</v>
      </c>
      <c r="C184" t="s">
        <v>503</v>
      </c>
      <c r="D184" s="47" t="s">
        <v>512</v>
      </c>
      <c r="E184" s="55" t="s">
        <v>555</v>
      </c>
      <c r="F184" s="42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64"/>
      <c r="AG184" s="64"/>
      <c r="AH184" s="64"/>
      <c r="AI184" s="41"/>
      <c r="AJ184" s="41"/>
      <c r="AK184" s="41"/>
      <c r="AL184" s="51">
        <v>2</v>
      </c>
      <c r="AM184" s="41"/>
      <c r="AN184" s="41"/>
      <c r="AO184" s="41"/>
      <c r="AP184" s="41"/>
      <c r="AQ184" s="46">
        <v>9</v>
      </c>
      <c r="AR184" s="41"/>
      <c r="AS184" s="41"/>
      <c r="AT184" s="41"/>
      <c r="AU184" s="41"/>
      <c r="AV184" s="41"/>
      <c r="AW184" s="41"/>
      <c r="AX184" s="41"/>
      <c r="AY184" s="41">
        <v>6</v>
      </c>
      <c r="AZ184" s="41"/>
      <c r="BA184" s="27"/>
      <c r="BB184" s="46">
        <v>10</v>
      </c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>
        <v>5</v>
      </c>
      <c r="CE184" s="27"/>
      <c r="CF184" s="27"/>
      <c r="CG184" s="27"/>
      <c r="CH184" s="27"/>
      <c r="CI184" s="27"/>
      <c r="CJ184" s="27"/>
      <c r="CK184" s="27"/>
      <c r="CL184" s="52">
        <v>3</v>
      </c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79">
        <f t="shared" si="2"/>
        <v>6</v>
      </c>
      <c r="ED184" s="14"/>
    </row>
    <row r="185" spans="2:134" ht="15.75" thickBot="1" x14ac:dyDescent="0.3">
      <c r="B185" s="14">
        <v>152</v>
      </c>
      <c r="C185" t="s">
        <v>504</v>
      </c>
      <c r="D185" s="47" t="s">
        <v>513</v>
      </c>
      <c r="E185" s="55" t="s">
        <v>360</v>
      </c>
      <c r="F185" s="42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64"/>
      <c r="AG185" s="64"/>
      <c r="AH185" s="64"/>
      <c r="AI185" s="41"/>
      <c r="AJ185" s="41"/>
      <c r="AK185" s="41"/>
      <c r="AL185" s="41">
        <v>4</v>
      </c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52">
        <v>2</v>
      </c>
      <c r="CA185" s="27"/>
      <c r="CB185" s="27"/>
      <c r="CC185" s="27"/>
      <c r="CD185" s="52">
        <v>1</v>
      </c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79">
        <f t="shared" si="2"/>
        <v>3</v>
      </c>
      <c r="ED185" s="14"/>
    </row>
    <row r="186" spans="2:134" ht="15.75" thickBot="1" x14ac:dyDescent="0.3">
      <c r="B186" s="14">
        <v>153</v>
      </c>
      <c r="C186" t="s">
        <v>505</v>
      </c>
      <c r="D186" s="47" t="s">
        <v>511</v>
      </c>
      <c r="E186" s="55" t="s">
        <v>462</v>
      </c>
      <c r="F186" s="42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64"/>
      <c r="AG186" s="64"/>
      <c r="AH186" s="64"/>
      <c r="AI186" s="41"/>
      <c r="AJ186" s="41"/>
      <c r="AK186" s="41"/>
      <c r="AL186" s="41">
        <v>6</v>
      </c>
      <c r="AM186" s="41"/>
      <c r="AN186" s="41"/>
      <c r="AO186" s="41"/>
      <c r="AP186" s="41"/>
      <c r="AQ186" s="51">
        <v>2</v>
      </c>
      <c r="AR186" s="41"/>
      <c r="AS186" s="41"/>
      <c r="AT186" s="41"/>
      <c r="AU186" s="41"/>
      <c r="AV186" s="41"/>
      <c r="AW186" s="41"/>
      <c r="AX186" s="41"/>
      <c r="AY186" s="41"/>
      <c r="AZ186" s="41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>
        <v>6</v>
      </c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46">
        <v>9</v>
      </c>
      <c r="CY186" s="27"/>
      <c r="CZ186" s="27"/>
      <c r="DA186" s="27"/>
      <c r="DB186" s="27">
        <v>7</v>
      </c>
      <c r="DC186" s="27"/>
      <c r="DD186" s="27">
        <v>4</v>
      </c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52">
        <v>3</v>
      </c>
      <c r="EA186" s="27"/>
      <c r="EB186" s="27"/>
      <c r="EC186" s="79">
        <f t="shared" si="2"/>
        <v>7</v>
      </c>
      <c r="ED186" s="14"/>
    </row>
    <row r="187" spans="2:134" ht="15.75" thickBot="1" x14ac:dyDescent="0.3">
      <c r="B187" s="14">
        <v>154</v>
      </c>
      <c r="C187" t="s">
        <v>506</v>
      </c>
      <c r="D187" s="47" t="s">
        <v>514</v>
      </c>
      <c r="E187" s="55" t="s">
        <v>401</v>
      </c>
      <c r="F187" s="42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64"/>
      <c r="AG187" s="64"/>
      <c r="AH187" s="64"/>
      <c r="AI187" s="41"/>
      <c r="AJ187" s="41"/>
      <c r="AK187" s="41"/>
      <c r="AL187" s="41">
        <v>7</v>
      </c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79">
        <f t="shared" si="2"/>
        <v>1</v>
      </c>
      <c r="ED187" s="14"/>
    </row>
    <row r="188" spans="2:134" ht="15.75" thickBot="1" x14ac:dyDescent="0.3">
      <c r="B188" s="14">
        <v>155</v>
      </c>
      <c r="C188" t="s">
        <v>446</v>
      </c>
      <c r="D188" s="47" t="s">
        <v>449</v>
      </c>
      <c r="E188" s="3" t="s">
        <v>192</v>
      </c>
      <c r="F188" s="42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64"/>
      <c r="AG188" s="64"/>
      <c r="AH188" s="64"/>
      <c r="AI188" s="41"/>
      <c r="AJ188" s="41"/>
      <c r="AK188" s="41"/>
      <c r="AL188" s="46">
        <v>8</v>
      </c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79">
        <f t="shared" si="2"/>
        <v>1</v>
      </c>
      <c r="ED188" s="14"/>
    </row>
    <row r="189" spans="2:134" ht="15.75" thickBot="1" x14ac:dyDescent="0.3">
      <c r="B189" s="14">
        <v>156</v>
      </c>
      <c r="C189" t="s">
        <v>507</v>
      </c>
      <c r="D189" s="47" t="s">
        <v>510</v>
      </c>
      <c r="E189" s="3" t="s">
        <v>192</v>
      </c>
      <c r="F189" s="42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64"/>
      <c r="AG189" s="64"/>
      <c r="AH189" s="64"/>
      <c r="AI189" s="41"/>
      <c r="AJ189" s="41"/>
      <c r="AK189" s="41"/>
      <c r="AL189" s="46">
        <v>9</v>
      </c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27">
        <v>5</v>
      </c>
      <c r="BB189" s="27"/>
      <c r="BC189" s="27"/>
      <c r="BD189" s="27"/>
      <c r="BE189" s="27">
        <v>6</v>
      </c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46">
        <v>8</v>
      </c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>
        <v>6</v>
      </c>
      <c r="DC189" s="27"/>
      <c r="DD189" s="27"/>
      <c r="DE189" s="27"/>
      <c r="DF189" s="27"/>
      <c r="DG189" s="52">
        <v>2</v>
      </c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79">
        <f t="shared" si="2"/>
        <v>6</v>
      </c>
      <c r="ED189" s="14"/>
    </row>
    <row r="190" spans="2:134" ht="15.75" thickBot="1" x14ac:dyDescent="0.3">
      <c r="B190" s="14">
        <v>157</v>
      </c>
      <c r="C190" t="s">
        <v>508</v>
      </c>
      <c r="D190" s="47" t="s">
        <v>509</v>
      </c>
      <c r="E190" s="3" t="s">
        <v>192</v>
      </c>
      <c r="F190" s="42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64"/>
      <c r="AG190" s="64"/>
      <c r="AH190" s="64"/>
      <c r="AI190" s="41"/>
      <c r="AJ190" s="41"/>
      <c r="AK190" s="41"/>
      <c r="AL190" s="46">
        <v>10</v>
      </c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79">
        <f t="shared" si="2"/>
        <v>1</v>
      </c>
      <c r="ED190" s="14"/>
    </row>
    <row r="191" spans="2:134" ht="15.75" thickBot="1" x14ac:dyDescent="0.3">
      <c r="B191" s="14">
        <v>158</v>
      </c>
      <c r="C191" t="s">
        <v>516</v>
      </c>
      <c r="D191" s="47" t="s">
        <v>517</v>
      </c>
      <c r="E191" s="3" t="s">
        <v>192</v>
      </c>
      <c r="F191" s="42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64"/>
      <c r="AG191" s="64"/>
      <c r="AH191" s="64"/>
      <c r="AI191" s="41"/>
      <c r="AJ191" s="41"/>
      <c r="AK191" s="41"/>
      <c r="AL191" s="41"/>
      <c r="AM191" s="45">
        <v>3</v>
      </c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>
        <v>4</v>
      </c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46">
        <v>10</v>
      </c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>
        <v>7</v>
      </c>
      <c r="EC191" s="79">
        <f t="shared" si="2"/>
        <v>4</v>
      </c>
      <c r="ED191" s="14"/>
    </row>
    <row r="192" spans="2:134" ht="15.75" thickBot="1" x14ac:dyDescent="0.3">
      <c r="B192" s="14">
        <v>159</v>
      </c>
      <c r="C192" t="s">
        <v>519</v>
      </c>
      <c r="D192" s="53" t="s">
        <v>232</v>
      </c>
      <c r="E192" s="55" t="s">
        <v>526</v>
      </c>
      <c r="F192" s="42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64"/>
      <c r="AG192" s="64"/>
      <c r="AH192" s="64"/>
      <c r="AI192" s="41"/>
      <c r="AJ192" s="41"/>
      <c r="AK192" s="41"/>
      <c r="AL192" s="41"/>
      <c r="AM192" s="41"/>
      <c r="AN192" s="52">
        <v>1</v>
      </c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79">
        <f t="shared" si="2"/>
        <v>1</v>
      </c>
      <c r="ED192" s="14"/>
    </row>
    <row r="193" spans="2:134" ht="15.75" thickBot="1" x14ac:dyDescent="0.3">
      <c r="B193" s="14">
        <v>160</v>
      </c>
      <c r="C193" t="s">
        <v>520</v>
      </c>
      <c r="D193" s="47" t="s">
        <v>527</v>
      </c>
      <c r="E193" s="55" t="s">
        <v>401</v>
      </c>
      <c r="F193" s="42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64"/>
      <c r="AG193" s="64"/>
      <c r="AH193" s="64"/>
      <c r="AI193" s="41"/>
      <c r="AJ193" s="41"/>
      <c r="AK193" s="41"/>
      <c r="AL193" s="41"/>
      <c r="AM193" s="41"/>
      <c r="AN193" s="51">
        <v>2</v>
      </c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79">
        <f t="shared" si="2"/>
        <v>1</v>
      </c>
      <c r="ED193" s="14"/>
    </row>
    <row r="194" spans="2:134" ht="15.75" thickBot="1" x14ac:dyDescent="0.3">
      <c r="B194" s="14">
        <v>161</v>
      </c>
      <c r="C194" t="s">
        <v>521</v>
      </c>
      <c r="D194" s="53" t="s">
        <v>232</v>
      </c>
      <c r="E194" s="55" t="s">
        <v>233</v>
      </c>
      <c r="F194" s="42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64"/>
      <c r="AG194" s="64"/>
      <c r="AH194" s="64"/>
      <c r="AI194" s="41"/>
      <c r="AJ194" s="41"/>
      <c r="AK194" s="41"/>
      <c r="AL194" s="41"/>
      <c r="AM194" s="41"/>
      <c r="AN194" s="45">
        <v>3</v>
      </c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>
        <v>5</v>
      </c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79">
        <f t="shared" si="2"/>
        <v>2</v>
      </c>
      <c r="ED194" s="14"/>
    </row>
    <row r="195" spans="2:134" ht="15.75" thickBot="1" x14ac:dyDescent="0.3">
      <c r="B195" s="14">
        <v>162</v>
      </c>
      <c r="C195" t="s">
        <v>522</v>
      </c>
      <c r="D195" s="47" t="s">
        <v>290</v>
      </c>
      <c r="E195" s="55" t="s">
        <v>246</v>
      </c>
      <c r="F195" s="42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64"/>
      <c r="AG195" s="64"/>
      <c r="AH195" s="64"/>
      <c r="AI195" s="41"/>
      <c r="AJ195" s="41"/>
      <c r="AK195" s="41"/>
      <c r="AL195" s="41"/>
      <c r="AM195" s="41"/>
      <c r="AN195" s="41">
        <v>4</v>
      </c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79">
        <f t="shared" si="2"/>
        <v>1</v>
      </c>
      <c r="ED195" s="14"/>
    </row>
    <row r="196" spans="2:134" ht="15.75" thickBot="1" x14ac:dyDescent="0.3">
      <c r="B196" s="14">
        <v>163</v>
      </c>
      <c r="C196" t="s">
        <v>523</v>
      </c>
      <c r="D196" s="47" t="s">
        <v>525</v>
      </c>
      <c r="E196" s="3" t="s">
        <v>192</v>
      </c>
      <c r="F196" s="42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64"/>
      <c r="AG196" s="64"/>
      <c r="AH196" s="64"/>
      <c r="AI196" s="41"/>
      <c r="AJ196" s="41"/>
      <c r="AK196" s="41"/>
      <c r="AL196" s="41"/>
      <c r="AM196" s="41"/>
      <c r="AN196" s="41">
        <v>7</v>
      </c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27"/>
      <c r="BB196" s="51">
        <v>1</v>
      </c>
      <c r="BC196" s="27"/>
      <c r="BD196" s="27"/>
      <c r="BE196" s="27"/>
      <c r="BF196" s="27"/>
      <c r="BG196" s="27"/>
      <c r="BH196" s="46">
        <v>9</v>
      </c>
      <c r="BI196" s="27"/>
      <c r="BJ196" s="27"/>
      <c r="BK196" s="27"/>
      <c r="BL196" s="27"/>
      <c r="BM196" s="27"/>
      <c r="BN196" s="27"/>
      <c r="BO196" s="27"/>
      <c r="BP196" s="27">
        <v>4</v>
      </c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79">
        <f t="shared" si="2"/>
        <v>4</v>
      </c>
      <c r="ED196" s="14"/>
    </row>
    <row r="197" spans="2:134" ht="15.75" thickBot="1" x14ac:dyDescent="0.3">
      <c r="B197" s="14">
        <v>164</v>
      </c>
      <c r="C197" t="s">
        <v>524</v>
      </c>
      <c r="D197" s="47" t="s">
        <v>528</v>
      </c>
      <c r="E197" s="55" t="s">
        <v>540</v>
      </c>
      <c r="F197" s="42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64"/>
      <c r="AG197" s="64"/>
      <c r="AH197" s="64"/>
      <c r="AI197" s="41"/>
      <c r="AJ197" s="41"/>
      <c r="AK197" s="41"/>
      <c r="AL197" s="41"/>
      <c r="AM197" s="41"/>
      <c r="AN197" s="46">
        <v>9</v>
      </c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79">
        <f t="shared" si="2"/>
        <v>1</v>
      </c>
      <c r="ED197" s="14"/>
    </row>
    <row r="198" spans="2:134" ht="15.75" thickBot="1" x14ac:dyDescent="0.3">
      <c r="B198" s="14">
        <v>165</v>
      </c>
      <c r="C198" t="s">
        <v>535</v>
      </c>
      <c r="D198" s="47" t="s">
        <v>541</v>
      </c>
      <c r="E198" s="55" t="s">
        <v>272</v>
      </c>
      <c r="F198" s="42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64"/>
      <c r="AG198" s="64"/>
      <c r="AH198" s="64"/>
      <c r="AI198" s="41"/>
      <c r="AJ198" s="41"/>
      <c r="AK198" s="41"/>
      <c r="AL198" s="41"/>
      <c r="AM198" s="41"/>
      <c r="AN198" s="41"/>
      <c r="AO198" s="52">
        <v>1</v>
      </c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79">
        <f t="shared" si="2"/>
        <v>1</v>
      </c>
      <c r="ED198" s="14"/>
    </row>
    <row r="199" spans="2:134" ht="15.75" thickBot="1" x14ac:dyDescent="0.3">
      <c r="B199" s="14">
        <v>166</v>
      </c>
      <c r="C199" t="s">
        <v>536</v>
      </c>
      <c r="D199" s="47" t="s">
        <v>539</v>
      </c>
      <c r="E199" s="3" t="s">
        <v>192</v>
      </c>
      <c r="F199" s="42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64"/>
      <c r="AG199" s="64"/>
      <c r="AH199" s="64"/>
      <c r="AI199" s="41"/>
      <c r="AJ199" s="41"/>
      <c r="AK199" s="41"/>
      <c r="AL199" s="41"/>
      <c r="AM199" s="41"/>
      <c r="AN199" s="41"/>
      <c r="AO199" s="41">
        <v>4</v>
      </c>
      <c r="AP199" s="41"/>
      <c r="AQ199" s="41"/>
      <c r="AR199" s="41"/>
      <c r="AS199" s="41"/>
      <c r="AT199" s="41"/>
      <c r="AU199" s="51">
        <v>3</v>
      </c>
      <c r="AV199" s="41"/>
      <c r="AW199" s="41"/>
      <c r="AX199" s="41"/>
      <c r="AY199" s="41"/>
      <c r="AZ199" s="41"/>
      <c r="BA199" s="27"/>
      <c r="BB199" s="27"/>
      <c r="BC199" s="27"/>
      <c r="BD199" s="27"/>
      <c r="BE199" s="27">
        <v>7</v>
      </c>
      <c r="BF199" s="27"/>
      <c r="BG199" s="27"/>
      <c r="BH199" s="27"/>
      <c r="BI199" s="46">
        <v>8</v>
      </c>
      <c r="BJ199" s="27"/>
      <c r="BK199" s="46">
        <v>9</v>
      </c>
      <c r="BL199" s="27"/>
      <c r="BM199" s="46">
        <v>9</v>
      </c>
      <c r="BN199" s="27"/>
      <c r="BO199" s="27"/>
      <c r="BP199" s="27"/>
      <c r="BQ199" s="27"/>
      <c r="BR199" s="27"/>
      <c r="BS199" s="27">
        <v>7</v>
      </c>
      <c r="BT199" s="27"/>
      <c r="BU199" s="27">
        <v>6</v>
      </c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46">
        <v>9</v>
      </c>
      <c r="DP199" s="27"/>
      <c r="DQ199" s="27"/>
      <c r="DR199" s="27"/>
      <c r="DS199" s="27"/>
      <c r="DT199" s="27">
        <v>4</v>
      </c>
      <c r="DU199" s="27"/>
      <c r="DV199" s="27"/>
      <c r="DW199" s="27"/>
      <c r="DX199" s="27"/>
      <c r="DY199" s="27"/>
      <c r="DZ199" s="27"/>
      <c r="EA199" s="27"/>
      <c r="EB199" s="27"/>
      <c r="EC199" s="79">
        <f t="shared" si="2"/>
        <v>10</v>
      </c>
      <c r="ED199" s="14"/>
    </row>
    <row r="200" spans="2:134" ht="15.75" thickBot="1" x14ac:dyDescent="0.3">
      <c r="B200" s="14">
        <v>167</v>
      </c>
      <c r="C200" t="s">
        <v>537</v>
      </c>
      <c r="D200" s="47" t="s">
        <v>543</v>
      </c>
      <c r="E200" s="55" t="s">
        <v>542</v>
      </c>
      <c r="F200" s="42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64"/>
      <c r="AG200" s="64"/>
      <c r="AH200" s="64"/>
      <c r="AI200" s="41"/>
      <c r="AJ200" s="41"/>
      <c r="AK200" s="41"/>
      <c r="AL200" s="41"/>
      <c r="AM200" s="41"/>
      <c r="AN200" s="41"/>
      <c r="AO200" s="41">
        <v>6</v>
      </c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79">
        <f t="shared" si="2"/>
        <v>1</v>
      </c>
      <c r="ED200" s="14"/>
    </row>
    <row r="201" spans="2:134" ht="15.75" thickBot="1" x14ac:dyDescent="0.3">
      <c r="B201" s="14">
        <v>168</v>
      </c>
      <c r="C201" t="s">
        <v>538</v>
      </c>
      <c r="D201" s="47" t="s">
        <v>355</v>
      </c>
      <c r="E201" s="3" t="s">
        <v>192</v>
      </c>
      <c r="F201" s="42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64"/>
      <c r="AG201" s="64"/>
      <c r="AH201" s="64"/>
      <c r="AI201" s="41"/>
      <c r="AJ201" s="41"/>
      <c r="AK201" s="41"/>
      <c r="AL201" s="41"/>
      <c r="AM201" s="41"/>
      <c r="AN201" s="41"/>
      <c r="AO201" s="41">
        <v>7</v>
      </c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>
        <v>5</v>
      </c>
      <c r="BS201" s="27"/>
      <c r="BT201" s="27">
        <v>4</v>
      </c>
      <c r="BU201" s="27"/>
      <c r="BV201" s="27"/>
      <c r="BW201" s="27"/>
      <c r="BX201" s="27">
        <v>7</v>
      </c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>
        <v>5</v>
      </c>
      <c r="CR201" s="27"/>
      <c r="CS201" s="27"/>
      <c r="CT201" s="27">
        <v>5</v>
      </c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79">
        <f t="shared" si="2"/>
        <v>6</v>
      </c>
      <c r="ED201" s="14"/>
    </row>
    <row r="202" spans="2:134" ht="15.75" thickBot="1" x14ac:dyDescent="0.3">
      <c r="B202" s="14">
        <v>169</v>
      </c>
      <c r="C202" t="s">
        <v>546</v>
      </c>
      <c r="D202" s="47" t="s">
        <v>548</v>
      </c>
      <c r="E202" s="55" t="s">
        <v>311</v>
      </c>
      <c r="F202" s="42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64"/>
      <c r="AG202" s="64"/>
      <c r="AH202" s="64"/>
      <c r="AI202" s="41"/>
      <c r="AJ202" s="41"/>
      <c r="AK202" s="41"/>
      <c r="AL202" s="41"/>
      <c r="AM202" s="41"/>
      <c r="AN202" s="41"/>
      <c r="AO202" s="41"/>
      <c r="AP202" s="51">
        <v>2</v>
      </c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46">
        <v>10</v>
      </c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79">
        <f t="shared" si="2"/>
        <v>2</v>
      </c>
      <c r="ED202" s="14"/>
    </row>
    <row r="203" spans="2:134" ht="15.75" thickBot="1" x14ac:dyDescent="0.3">
      <c r="B203" s="14">
        <v>170</v>
      </c>
      <c r="C203" t="s">
        <v>547</v>
      </c>
      <c r="D203" s="47" t="s">
        <v>549</v>
      </c>
      <c r="E203" s="3" t="s">
        <v>192</v>
      </c>
      <c r="F203" s="42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64"/>
      <c r="AG203" s="64"/>
      <c r="AH203" s="64"/>
      <c r="AI203" s="41"/>
      <c r="AJ203" s="41"/>
      <c r="AK203" s="41"/>
      <c r="AL203" s="41"/>
      <c r="AM203" s="41"/>
      <c r="AN203" s="41"/>
      <c r="AO203" s="41"/>
      <c r="AP203" s="41">
        <v>4</v>
      </c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>
        <v>7</v>
      </c>
      <c r="DV203" s="27"/>
      <c r="DW203" s="27"/>
      <c r="DX203" s="27"/>
      <c r="DY203" s="46">
        <v>8</v>
      </c>
      <c r="DZ203" s="27"/>
      <c r="EA203" s="27"/>
      <c r="EB203" s="27"/>
      <c r="EC203" s="79">
        <f t="shared" si="2"/>
        <v>3</v>
      </c>
      <c r="ED203" s="14"/>
    </row>
    <row r="204" spans="2:134" ht="15.75" thickBot="1" x14ac:dyDescent="0.3">
      <c r="B204" s="14">
        <v>171</v>
      </c>
      <c r="C204" t="s">
        <v>550</v>
      </c>
      <c r="D204" s="53" t="s">
        <v>232</v>
      </c>
      <c r="E204" s="55" t="s">
        <v>553</v>
      </c>
      <c r="F204" s="42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64"/>
      <c r="AG204" s="64"/>
      <c r="AH204" s="64"/>
      <c r="AI204" s="41"/>
      <c r="AJ204" s="41"/>
      <c r="AK204" s="41"/>
      <c r="AL204" s="41"/>
      <c r="AM204" s="41"/>
      <c r="AN204" s="41"/>
      <c r="AO204" s="41"/>
      <c r="AP204" s="41"/>
      <c r="AQ204" s="52">
        <v>1</v>
      </c>
      <c r="AR204" s="41"/>
      <c r="AS204" s="41"/>
      <c r="AT204" s="41"/>
      <c r="AU204" s="41"/>
      <c r="AV204" s="41"/>
      <c r="AW204" s="41"/>
      <c r="AX204" s="41"/>
      <c r="AY204" s="41"/>
      <c r="AZ204" s="41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79">
        <f t="shared" si="2"/>
        <v>1</v>
      </c>
      <c r="ED204" s="14"/>
    </row>
    <row r="205" spans="2:134" ht="15.75" thickBot="1" x14ac:dyDescent="0.3">
      <c r="B205" s="14">
        <v>172</v>
      </c>
      <c r="C205" t="s">
        <v>551</v>
      </c>
      <c r="D205" s="47" t="s">
        <v>244</v>
      </c>
      <c r="E205" s="3" t="s">
        <v>192</v>
      </c>
      <c r="F205" s="42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64"/>
      <c r="AG205" s="64"/>
      <c r="AH205" s="64"/>
      <c r="AI205" s="41"/>
      <c r="AJ205" s="41"/>
      <c r="AK205" s="41"/>
      <c r="AL205" s="41"/>
      <c r="AM205" s="41"/>
      <c r="AN205" s="41"/>
      <c r="AO205" s="41"/>
      <c r="AP205" s="41"/>
      <c r="AQ205" s="41">
        <v>6</v>
      </c>
      <c r="AR205" s="41"/>
      <c r="AS205" s="41"/>
      <c r="AT205" s="41"/>
      <c r="AU205" s="41"/>
      <c r="AV205" s="41"/>
      <c r="AW205" s="41"/>
      <c r="AX205" s="41"/>
      <c r="AY205" s="41"/>
      <c r="AZ205" s="41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>
        <v>7</v>
      </c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>
        <v>6</v>
      </c>
      <c r="DZ205" s="27"/>
      <c r="EA205" s="27"/>
      <c r="EB205" s="27"/>
      <c r="EC205" s="79">
        <f t="shared" si="2"/>
        <v>3</v>
      </c>
      <c r="ED205" s="14"/>
    </row>
    <row r="206" spans="2:134" ht="15.75" thickBot="1" x14ac:dyDescent="0.3">
      <c r="B206" s="14">
        <v>173</v>
      </c>
      <c r="C206" t="s">
        <v>552</v>
      </c>
      <c r="D206" s="47" t="s">
        <v>554</v>
      </c>
      <c r="E206" s="3" t="s">
        <v>192</v>
      </c>
      <c r="F206" s="42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64"/>
      <c r="AG206" s="64"/>
      <c r="AH206" s="64"/>
      <c r="AI206" s="41"/>
      <c r="AJ206" s="41"/>
      <c r="AK206" s="41"/>
      <c r="AL206" s="41"/>
      <c r="AM206" s="41"/>
      <c r="AN206" s="41"/>
      <c r="AO206" s="41"/>
      <c r="AP206" s="41"/>
      <c r="AQ206" s="46">
        <v>8</v>
      </c>
      <c r="AR206" s="41"/>
      <c r="AS206" s="41"/>
      <c r="AT206" s="41"/>
      <c r="AU206" s="41"/>
      <c r="AV206" s="41"/>
      <c r="AW206" s="41"/>
      <c r="AX206" s="41"/>
      <c r="AY206" s="41"/>
      <c r="AZ206" s="41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46">
        <v>9</v>
      </c>
      <c r="CI206" s="27"/>
      <c r="CJ206" s="27">
        <v>5</v>
      </c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79">
        <f t="shared" si="2"/>
        <v>3</v>
      </c>
      <c r="ED206" s="14"/>
    </row>
    <row r="207" spans="2:134" ht="15.75" thickBot="1" x14ac:dyDescent="0.3">
      <c r="B207" s="14">
        <v>174</v>
      </c>
      <c r="C207" t="s">
        <v>557</v>
      </c>
      <c r="D207" s="47" t="s">
        <v>567</v>
      </c>
      <c r="E207" s="55" t="s">
        <v>334</v>
      </c>
      <c r="F207" s="42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64"/>
      <c r="AG207" s="64"/>
      <c r="AH207" s="64"/>
      <c r="AI207" s="41"/>
      <c r="AJ207" s="41"/>
      <c r="AK207" s="41"/>
      <c r="AL207" s="41"/>
      <c r="AM207" s="41"/>
      <c r="AN207" s="41"/>
      <c r="AO207" s="41"/>
      <c r="AP207" s="41"/>
      <c r="AQ207" s="41"/>
      <c r="AR207" s="46">
        <v>10</v>
      </c>
      <c r="AS207" s="41"/>
      <c r="AT207" s="41"/>
      <c r="AU207" s="41"/>
      <c r="AV207" s="41"/>
      <c r="AW207" s="41"/>
      <c r="AX207" s="41"/>
      <c r="AY207" s="41"/>
      <c r="AZ207" s="41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79">
        <f t="shared" si="2"/>
        <v>1</v>
      </c>
      <c r="ED207" s="14"/>
    </row>
    <row r="208" spans="2:134" ht="15.75" thickBot="1" x14ac:dyDescent="0.3">
      <c r="B208" s="14">
        <v>175</v>
      </c>
      <c r="C208" t="s">
        <v>558</v>
      </c>
      <c r="D208" s="47" t="s">
        <v>568</v>
      </c>
      <c r="E208" s="55" t="s">
        <v>569</v>
      </c>
      <c r="F208" s="42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64"/>
      <c r="AG208" s="64"/>
      <c r="AH208" s="64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51">
        <v>2</v>
      </c>
      <c r="AT208" s="41"/>
      <c r="AU208" s="41"/>
      <c r="AV208" s="41"/>
      <c r="AW208" s="41"/>
      <c r="AX208" s="41"/>
      <c r="AY208" s="41"/>
      <c r="AZ208" s="41"/>
      <c r="BA208" s="27"/>
      <c r="BB208" s="46">
        <v>9</v>
      </c>
      <c r="BC208" s="27"/>
      <c r="BD208" s="27"/>
      <c r="BE208" s="27"/>
      <c r="BF208" s="27"/>
      <c r="BG208" s="27"/>
      <c r="BH208" s="27">
        <v>6</v>
      </c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46">
        <v>8</v>
      </c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52">
        <v>2</v>
      </c>
      <c r="CZ208" s="27"/>
      <c r="DA208" s="27"/>
      <c r="DB208" s="27"/>
      <c r="DC208" s="27"/>
      <c r="DD208" s="27"/>
      <c r="DE208" s="27"/>
      <c r="DF208" s="27"/>
      <c r="DG208" s="46">
        <v>8</v>
      </c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79">
        <f t="shared" si="2"/>
        <v>6</v>
      </c>
      <c r="ED208" s="14"/>
    </row>
    <row r="209" spans="2:134" ht="15.75" thickBot="1" x14ac:dyDescent="0.3">
      <c r="B209" s="14">
        <v>176</v>
      </c>
      <c r="C209" t="s">
        <v>559</v>
      </c>
      <c r="D209" s="53" t="s">
        <v>232</v>
      </c>
      <c r="E209" s="55" t="s">
        <v>311</v>
      </c>
      <c r="F209" s="42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64"/>
      <c r="AG209" s="64"/>
      <c r="AH209" s="64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51">
        <v>3</v>
      </c>
      <c r="AT209" s="41"/>
      <c r="AU209" s="41"/>
      <c r="AV209" s="41"/>
      <c r="AW209" s="41"/>
      <c r="AX209" s="41"/>
      <c r="AY209" s="41"/>
      <c r="AZ209" s="41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>
        <v>4</v>
      </c>
      <c r="DL209" s="46">
        <v>9</v>
      </c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79">
        <f t="shared" si="2"/>
        <v>3</v>
      </c>
      <c r="ED209" s="14"/>
    </row>
    <row r="210" spans="2:134" ht="15.75" thickBot="1" x14ac:dyDescent="0.3">
      <c r="B210" s="14">
        <v>177</v>
      </c>
      <c r="C210" t="s">
        <v>560</v>
      </c>
      <c r="D210" s="47" t="s">
        <v>570</v>
      </c>
      <c r="E210" s="3" t="s">
        <v>192</v>
      </c>
      <c r="F210" s="42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64"/>
      <c r="AG210" s="64"/>
      <c r="AH210" s="64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>
        <v>5</v>
      </c>
      <c r="AT210" s="41"/>
      <c r="AU210" s="41"/>
      <c r="AV210" s="41"/>
      <c r="AW210" s="41"/>
      <c r="AX210" s="41"/>
      <c r="AY210" s="41"/>
      <c r="AZ210" s="41"/>
      <c r="BA210" s="27"/>
      <c r="BB210" s="27"/>
      <c r="BC210" s="27"/>
      <c r="BD210" s="27"/>
      <c r="BE210" s="27"/>
      <c r="BF210" s="27"/>
      <c r="BG210" s="27"/>
      <c r="BH210" s="52">
        <v>2</v>
      </c>
      <c r="BI210" s="27"/>
      <c r="BJ210" s="27">
        <v>4</v>
      </c>
      <c r="BK210" s="27"/>
      <c r="BL210" s="27"/>
      <c r="BM210" s="27"/>
      <c r="BN210" s="27">
        <v>5</v>
      </c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79">
        <f t="shared" si="2"/>
        <v>4</v>
      </c>
      <c r="ED210" s="14"/>
    </row>
    <row r="211" spans="2:134" ht="15.75" thickBot="1" x14ac:dyDescent="0.3">
      <c r="B211" s="14">
        <v>178</v>
      </c>
      <c r="C211" t="s">
        <v>561</v>
      </c>
      <c r="D211" s="47" t="s">
        <v>571</v>
      </c>
      <c r="E211" s="3" t="s">
        <v>192</v>
      </c>
      <c r="F211" s="42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64"/>
      <c r="AG211" s="64"/>
      <c r="AH211" s="64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>
        <v>6</v>
      </c>
      <c r="AT211" s="41"/>
      <c r="AU211" s="41"/>
      <c r="AV211" s="41"/>
      <c r="AW211" s="41"/>
      <c r="AX211" s="41"/>
      <c r="AY211" s="41"/>
      <c r="AZ211" s="41"/>
      <c r="BA211" s="27"/>
      <c r="BB211" s="27"/>
      <c r="BC211" s="51">
        <v>2</v>
      </c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52">
        <v>3</v>
      </c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46">
        <v>9</v>
      </c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79">
        <f t="shared" si="2"/>
        <v>4</v>
      </c>
      <c r="ED211" s="14"/>
    </row>
    <row r="212" spans="2:134" ht="15.75" thickBot="1" x14ac:dyDescent="0.3">
      <c r="B212" s="14">
        <v>179</v>
      </c>
      <c r="C212" t="s">
        <v>562</v>
      </c>
      <c r="D212" s="47" t="s">
        <v>572</v>
      </c>
      <c r="E212" s="55" t="s">
        <v>401</v>
      </c>
      <c r="F212" s="42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64"/>
      <c r="AG212" s="64"/>
      <c r="AH212" s="64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6">
        <v>9</v>
      </c>
      <c r="AT212" s="41"/>
      <c r="AU212" s="41"/>
      <c r="AV212" s="41"/>
      <c r="AW212" s="41"/>
      <c r="AX212" s="41"/>
      <c r="AY212" s="41"/>
      <c r="AZ212" s="41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52">
        <v>3</v>
      </c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79">
        <f t="shared" si="2"/>
        <v>2</v>
      </c>
      <c r="ED212" s="14"/>
    </row>
    <row r="213" spans="2:134" ht="15.75" thickBot="1" x14ac:dyDescent="0.3">
      <c r="B213" s="14">
        <v>180</v>
      </c>
      <c r="C213" t="s">
        <v>563</v>
      </c>
      <c r="D213" s="47" t="s">
        <v>573</v>
      </c>
      <c r="E213" s="55" t="s">
        <v>574</v>
      </c>
      <c r="F213" s="42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64"/>
      <c r="AG213" s="64"/>
      <c r="AH213" s="64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6">
        <v>10</v>
      </c>
      <c r="AT213" s="41"/>
      <c r="AU213" s="41"/>
      <c r="AV213" s="41"/>
      <c r="AW213" s="41"/>
      <c r="AX213" s="41"/>
      <c r="AY213" s="41"/>
      <c r="AZ213" s="41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79">
        <f t="shared" si="2"/>
        <v>1</v>
      </c>
      <c r="ED213" s="14"/>
    </row>
    <row r="214" spans="2:134" ht="15.75" thickBot="1" x14ac:dyDescent="0.3">
      <c r="B214" s="14">
        <v>181</v>
      </c>
      <c r="C214" t="s">
        <v>564</v>
      </c>
      <c r="D214" s="47" t="s">
        <v>575</v>
      </c>
      <c r="E214" s="55" t="s">
        <v>574</v>
      </c>
      <c r="F214" s="42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64"/>
      <c r="AG214" s="64"/>
      <c r="AH214" s="64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52">
        <v>1</v>
      </c>
      <c r="AU214" s="41"/>
      <c r="AV214" s="41"/>
      <c r="AW214" s="41"/>
      <c r="AX214" s="41"/>
      <c r="AY214" s="41"/>
      <c r="AZ214" s="41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79">
        <f t="shared" si="2"/>
        <v>1</v>
      </c>
      <c r="ED214" s="14"/>
    </row>
    <row r="215" spans="2:134" ht="15.75" thickBot="1" x14ac:dyDescent="0.3">
      <c r="B215" s="14">
        <v>182</v>
      </c>
      <c r="C215" t="s">
        <v>565</v>
      </c>
      <c r="D215" s="53" t="s">
        <v>232</v>
      </c>
      <c r="E215" s="55" t="s">
        <v>233</v>
      </c>
      <c r="F215" s="42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64"/>
      <c r="AG215" s="64"/>
      <c r="AH215" s="64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51">
        <v>2</v>
      </c>
      <c r="AU215" s="41"/>
      <c r="AV215" s="41"/>
      <c r="AW215" s="41"/>
      <c r="AX215" s="41"/>
      <c r="AY215" s="41"/>
      <c r="AZ215" s="41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79">
        <f t="shared" si="2"/>
        <v>1</v>
      </c>
      <c r="ED215" s="14"/>
    </row>
    <row r="216" spans="2:134" ht="15.75" thickBot="1" x14ac:dyDescent="0.3">
      <c r="B216" s="14">
        <v>183</v>
      </c>
      <c r="C216" t="s">
        <v>566</v>
      </c>
      <c r="D216" s="47" t="s">
        <v>576</v>
      </c>
      <c r="E216" s="55" t="s">
        <v>272</v>
      </c>
      <c r="F216" s="42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64"/>
      <c r="AG216" s="64"/>
      <c r="AH216" s="64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51">
        <v>3</v>
      </c>
      <c r="AU216" s="41"/>
      <c r="AV216" s="41"/>
      <c r="AW216" s="41"/>
      <c r="AX216" s="41"/>
      <c r="AY216" s="41"/>
      <c r="AZ216" s="41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79">
        <f t="shared" si="2"/>
        <v>1</v>
      </c>
      <c r="ED216" s="14"/>
    </row>
    <row r="217" spans="2:134" ht="15.75" thickBot="1" x14ac:dyDescent="0.3">
      <c r="B217" s="14">
        <v>184</v>
      </c>
      <c r="C217" t="s">
        <v>583</v>
      </c>
      <c r="D217" s="53" t="s">
        <v>232</v>
      </c>
      <c r="E217" s="55" t="s">
        <v>233</v>
      </c>
      <c r="F217" s="42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64"/>
      <c r="AG217" s="64"/>
      <c r="AH217" s="64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52">
        <v>1</v>
      </c>
      <c r="AV217" s="41"/>
      <c r="AW217" s="52">
        <v>1</v>
      </c>
      <c r="AX217" s="41"/>
      <c r="AY217" s="41"/>
      <c r="AZ217" s="41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79">
        <f t="shared" si="2"/>
        <v>2</v>
      </c>
      <c r="ED217" s="14"/>
    </row>
    <row r="218" spans="2:134" ht="15.75" thickBot="1" x14ac:dyDescent="0.3">
      <c r="B218" s="14">
        <v>185</v>
      </c>
      <c r="C218" t="s">
        <v>584</v>
      </c>
      <c r="D218" s="53" t="s">
        <v>232</v>
      </c>
      <c r="E218" s="3" t="s">
        <v>192</v>
      </c>
      <c r="F218" s="42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64"/>
      <c r="AG218" s="64"/>
      <c r="AH218" s="64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>
        <v>5</v>
      </c>
      <c r="AV218" s="41"/>
      <c r="AW218" s="41"/>
      <c r="AX218" s="41"/>
      <c r="AY218" s="41"/>
      <c r="AZ218" s="41"/>
      <c r="BA218" s="27">
        <v>7</v>
      </c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>
        <v>6</v>
      </c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46">
        <v>9</v>
      </c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46">
        <v>10</v>
      </c>
      <c r="CW218" s="27"/>
      <c r="CX218" s="27"/>
      <c r="CY218" s="46">
        <v>9</v>
      </c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46">
        <v>9</v>
      </c>
      <c r="DT218" s="27"/>
      <c r="DU218" s="27"/>
      <c r="DV218" s="27"/>
      <c r="DW218" s="27"/>
      <c r="DX218" s="27"/>
      <c r="DY218" s="52">
        <v>2</v>
      </c>
      <c r="DZ218" s="27"/>
      <c r="EA218" s="27"/>
      <c r="EB218" s="27"/>
      <c r="EC218" s="79">
        <f t="shared" si="2"/>
        <v>8</v>
      </c>
      <c r="ED218" s="14"/>
    </row>
    <row r="219" spans="2:134" ht="15.75" thickBot="1" x14ac:dyDescent="0.3">
      <c r="B219" s="14">
        <v>186</v>
      </c>
      <c r="C219" t="s">
        <v>585</v>
      </c>
      <c r="D219" s="47" t="s">
        <v>224</v>
      </c>
      <c r="E219" s="3" t="s">
        <v>192</v>
      </c>
      <c r="F219" s="42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64"/>
      <c r="AG219" s="64"/>
      <c r="AH219" s="64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52">
        <v>1</v>
      </c>
      <c r="AW219" s="41"/>
      <c r="AX219" s="41"/>
      <c r="AY219" s="41"/>
      <c r="AZ219" s="41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79">
        <f t="shared" si="2"/>
        <v>1</v>
      </c>
      <c r="ED219" s="14"/>
    </row>
    <row r="220" spans="2:134" ht="15.75" thickBot="1" x14ac:dyDescent="0.3">
      <c r="B220" s="14">
        <v>187</v>
      </c>
      <c r="C220" t="s">
        <v>586</v>
      </c>
      <c r="D220" s="47" t="s">
        <v>290</v>
      </c>
      <c r="E220" s="55" t="s">
        <v>246</v>
      </c>
      <c r="F220" s="42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64"/>
      <c r="AG220" s="64"/>
      <c r="AH220" s="64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>
        <v>5</v>
      </c>
      <c r="AW220" s="41"/>
      <c r="AX220" s="41"/>
      <c r="AY220" s="41"/>
      <c r="AZ220" s="41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79">
        <f t="shared" si="2"/>
        <v>1</v>
      </c>
      <c r="ED220" s="14"/>
    </row>
    <row r="221" spans="2:134" ht="15.75" thickBot="1" x14ac:dyDescent="0.3">
      <c r="B221" s="14">
        <v>188</v>
      </c>
      <c r="C221" t="s">
        <v>587</v>
      </c>
      <c r="D221" s="47" t="s">
        <v>290</v>
      </c>
      <c r="E221" s="55" t="s">
        <v>246</v>
      </c>
      <c r="F221" s="42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64"/>
      <c r="AG221" s="64"/>
      <c r="AH221" s="64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52">
        <v>3</v>
      </c>
      <c r="AX221" s="41"/>
      <c r="AY221" s="41"/>
      <c r="AZ221" s="41"/>
      <c r="BA221" s="27"/>
      <c r="BB221" s="27"/>
      <c r="BC221" s="27"/>
      <c r="BD221" s="27"/>
      <c r="BE221" s="27"/>
      <c r="BF221" s="27"/>
      <c r="BG221" s="27"/>
      <c r="BH221" s="27">
        <v>5</v>
      </c>
      <c r="BI221" s="27"/>
      <c r="BJ221" s="27"/>
      <c r="BK221" s="27"/>
      <c r="BL221" s="27"/>
      <c r="BM221" s="27"/>
      <c r="BN221" s="27"/>
      <c r="BO221" s="46">
        <v>9</v>
      </c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79">
        <f t="shared" si="2"/>
        <v>3</v>
      </c>
      <c r="ED221" s="14"/>
    </row>
    <row r="222" spans="2:134" ht="15.75" thickBot="1" x14ac:dyDescent="0.3">
      <c r="B222" s="14">
        <v>189</v>
      </c>
      <c r="C222" t="s">
        <v>588</v>
      </c>
      <c r="D222" s="47" t="s">
        <v>589</v>
      </c>
      <c r="E222" s="55" t="s">
        <v>311</v>
      </c>
      <c r="F222" s="42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64"/>
      <c r="AG222" s="64"/>
      <c r="AH222" s="64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>
        <v>6</v>
      </c>
      <c r="AX222" s="41"/>
      <c r="AY222" s="41"/>
      <c r="AZ222" s="41"/>
      <c r="BA222" s="27"/>
      <c r="BB222" s="27"/>
      <c r="BC222" s="27"/>
      <c r="BD222" s="27"/>
      <c r="BE222" s="27">
        <v>5</v>
      </c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79">
        <f t="shared" si="2"/>
        <v>2</v>
      </c>
      <c r="ED222" s="14"/>
    </row>
    <row r="223" spans="2:134" ht="15.75" thickBot="1" x14ac:dyDescent="0.3">
      <c r="B223" s="14">
        <v>190</v>
      </c>
      <c r="C223" t="s">
        <v>590</v>
      </c>
      <c r="D223" s="47" t="s">
        <v>459</v>
      </c>
      <c r="E223" s="3" t="s">
        <v>192</v>
      </c>
      <c r="F223" s="42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64"/>
      <c r="AG223" s="64"/>
      <c r="AH223" s="64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52">
        <v>1</v>
      </c>
      <c r="AY223" s="41"/>
      <c r="AZ223" s="41"/>
      <c r="BA223" s="27"/>
      <c r="BB223" s="27">
        <v>5</v>
      </c>
      <c r="BC223" s="27"/>
      <c r="BD223" s="27"/>
      <c r="BE223" s="27"/>
      <c r="BF223" s="27"/>
      <c r="BG223" s="27"/>
      <c r="BH223" s="27"/>
      <c r="BI223" s="27"/>
      <c r="BJ223" s="27"/>
      <c r="BK223" s="27">
        <v>6</v>
      </c>
      <c r="BL223" s="27"/>
      <c r="BM223" s="27"/>
      <c r="BN223" s="46">
        <v>9</v>
      </c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79">
        <f t="shared" si="2"/>
        <v>4</v>
      </c>
      <c r="ED223" s="14"/>
    </row>
    <row r="224" spans="2:134" ht="15.75" thickBot="1" x14ac:dyDescent="0.3">
      <c r="B224" s="14">
        <v>191</v>
      </c>
      <c r="C224" t="s">
        <v>591</v>
      </c>
      <c r="D224" s="47" t="s">
        <v>597</v>
      </c>
      <c r="E224" s="55" t="s">
        <v>233</v>
      </c>
      <c r="F224" s="42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64"/>
      <c r="AG224" s="64"/>
      <c r="AH224" s="64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52">
        <v>3</v>
      </c>
      <c r="AY224" s="41"/>
      <c r="AZ224" s="41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79">
        <f t="shared" si="2"/>
        <v>1</v>
      </c>
      <c r="ED224" s="14"/>
    </row>
    <row r="225" spans="2:134" ht="15.75" thickBot="1" x14ac:dyDescent="0.3">
      <c r="B225" s="14">
        <v>192</v>
      </c>
      <c r="C225" t="s">
        <v>592</v>
      </c>
      <c r="D225" s="47" t="s">
        <v>596</v>
      </c>
      <c r="E225" s="3" t="s">
        <v>192</v>
      </c>
      <c r="F225" s="42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64"/>
      <c r="AG225" s="64"/>
      <c r="AH225" s="64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>
        <v>6</v>
      </c>
      <c r="AY225" s="41"/>
      <c r="AZ225" s="41"/>
      <c r="BA225" s="27"/>
      <c r="BB225" s="27"/>
      <c r="BC225" s="27"/>
      <c r="BD225" s="27"/>
      <c r="BE225" s="27"/>
      <c r="BF225" s="27"/>
      <c r="BG225" s="27"/>
      <c r="BH225" s="27"/>
      <c r="BI225" s="27"/>
      <c r="BJ225" s="46">
        <v>9</v>
      </c>
      <c r="BK225" s="27"/>
      <c r="BL225" s="27"/>
      <c r="BM225" s="27"/>
      <c r="BN225" s="27"/>
      <c r="BO225" s="27"/>
      <c r="BP225" s="27"/>
      <c r="BQ225" s="52">
        <v>3</v>
      </c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>
        <v>4</v>
      </c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79">
        <f t="shared" si="2"/>
        <v>4</v>
      </c>
      <c r="ED225" s="14"/>
    </row>
    <row r="226" spans="2:134" ht="15.75" thickBot="1" x14ac:dyDescent="0.3">
      <c r="B226" s="14">
        <v>193</v>
      </c>
      <c r="C226" t="s">
        <v>593</v>
      </c>
      <c r="D226" s="47" t="s">
        <v>595</v>
      </c>
      <c r="E226" s="55" t="s">
        <v>462</v>
      </c>
      <c r="F226" s="42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64"/>
      <c r="AG226" s="64"/>
      <c r="AH226" s="64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6">
        <v>8</v>
      </c>
      <c r="AY226" s="41"/>
      <c r="AZ226" s="41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79">
        <f t="shared" ref="EC226:EC289" si="3">COUNTIF(F226:EB226,"&gt;-1")</f>
        <v>1</v>
      </c>
      <c r="ED226" s="14"/>
    </row>
    <row r="227" spans="2:134" ht="15.75" thickBot="1" x14ac:dyDescent="0.3">
      <c r="B227" s="14">
        <v>194</v>
      </c>
      <c r="C227" t="s">
        <v>594</v>
      </c>
      <c r="D227" s="47" t="s">
        <v>231</v>
      </c>
      <c r="E227" s="3" t="s">
        <v>192</v>
      </c>
      <c r="F227" s="42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64"/>
      <c r="AG227" s="64"/>
      <c r="AH227" s="64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6">
        <v>9</v>
      </c>
      <c r="AY227" s="41"/>
      <c r="AZ227" s="41"/>
      <c r="BA227" s="27"/>
      <c r="BB227" s="27"/>
      <c r="BC227" s="27"/>
      <c r="BD227" s="27"/>
      <c r="BE227" s="52">
        <v>1</v>
      </c>
      <c r="BF227" s="27"/>
      <c r="BG227" s="27"/>
      <c r="BH227" s="27"/>
      <c r="BI227" s="27"/>
      <c r="BJ227" s="27"/>
      <c r="BK227" s="52">
        <v>2</v>
      </c>
      <c r="BL227" s="27"/>
      <c r="BM227" s="27"/>
      <c r="BN227" s="27"/>
      <c r="BO227" s="27">
        <v>6</v>
      </c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>
        <v>5</v>
      </c>
      <c r="CX227" s="27"/>
      <c r="CY227" s="27"/>
      <c r="CZ227" s="27"/>
      <c r="DA227" s="27"/>
      <c r="DB227" s="27"/>
      <c r="DC227" s="27"/>
      <c r="DD227" s="27"/>
      <c r="DE227" s="27">
        <v>5</v>
      </c>
      <c r="DF227" s="27"/>
      <c r="DG227" s="27">
        <v>6</v>
      </c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79">
        <f t="shared" si="3"/>
        <v>7</v>
      </c>
      <c r="ED227" s="14"/>
    </row>
    <row r="228" spans="2:134" ht="15.75" thickBot="1" x14ac:dyDescent="0.3">
      <c r="B228" s="14">
        <v>195</v>
      </c>
      <c r="C228" t="s">
        <v>598</v>
      </c>
      <c r="D228" s="53" t="s">
        <v>232</v>
      </c>
      <c r="E228" s="55" t="s">
        <v>233</v>
      </c>
      <c r="F228" s="42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64"/>
      <c r="AG228" s="64"/>
      <c r="AH228" s="64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52">
        <v>1</v>
      </c>
      <c r="AZ228" s="41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79">
        <f t="shared" si="3"/>
        <v>1</v>
      </c>
      <c r="ED228" s="14"/>
    </row>
    <row r="229" spans="2:134" ht="15.75" thickBot="1" x14ac:dyDescent="0.3">
      <c r="B229" s="14">
        <v>196</v>
      </c>
      <c r="C229" t="s">
        <v>599</v>
      </c>
      <c r="D229" s="47" t="s">
        <v>528</v>
      </c>
      <c r="E229" s="55" t="s">
        <v>600</v>
      </c>
      <c r="F229" s="42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64"/>
      <c r="AG229" s="64"/>
      <c r="AH229" s="64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6">
        <v>9</v>
      </c>
      <c r="AZ229" s="41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79">
        <f t="shared" si="3"/>
        <v>1</v>
      </c>
      <c r="ED229" s="14"/>
    </row>
    <row r="230" spans="2:134" ht="15.75" thickBot="1" x14ac:dyDescent="0.3">
      <c r="B230" s="14">
        <v>197</v>
      </c>
      <c r="C230" t="s">
        <v>601</v>
      </c>
      <c r="D230" s="53" t="s">
        <v>232</v>
      </c>
      <c r="E230" s="55" t="s">
        <v>267</v>
      </c>
      <c r="F230" s="42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64"/>
      <c r="AG230" s="64"/>
      <c r="AH230" s="64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52">
        <v>1</v>
      </c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79">
        <f t="shared" si="3"/>
        <v>1</v>
      </c>
      <c r="ED230" s="14"/>
    </row>
    <row r="231" spans="2:134" ht="15.75" thickBot="1" x14ac:dyDescent="0.3">
      <c r="B231" s="14">
        <v>198</v>
      </c>
      <c r="C231" t="s">
        <v>602</v>
      </c>
      <c r="D231" s="53" t="s">
        <v>232</v>
      </c>
      <c r="E231" s="55" t="s">
        <v>604</v>
      </c>
      <c r="F231" s="42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64"/>
      <c r="AG231" s="64"/>
      <c r="AH231" s="64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52">
        <v>2</v>
      </c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52">
        <v>2</v>
      </c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46">
        <v>10</v>
      </c>
      <c r="CY231" s="27"/>
      <c r="CZ231" s="27"/>
      <c r="DA231" s="27">
        <v>7</v>
      </c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52">
        <v>1</v>
      </c>
      <c r="EA231" s="27"/>
      <c r="EB231" s="27"/>
      <c r="EC231" s="79">
        <f t="shared" si="3"/>
        <v>5</v>
      </c>
      <c r="ED231" s="14"/>
    </row>
    <row r="232" spans="2:134" ht="15.75" thickBot="1" x14ac:dyDescent="0.3">
      <c r="B232" s="14">
        <v>199</v>
      </c>
      <c r="C232" t="s">
        <v>603</v>
      </c>
      <c r="D232" s="53" t="s">
        <v>232</v>
      </c>
      <c r="E232" s="55" t="s">
        <v>311</v>
      </c>
      <c r="F232" s="42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64"/>
      <c r="AG232" s="64"/>
      <c r="AH232" s="64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52">
        <v>3</v>
      </c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52">
        <v>1</v>
      </c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79">
        <f t="shared" si="3"/>
        <v>2</v>
      </c>
      <c r="ED232" s="14"/>
    </row>
    <row r="233" spans="2:134" ht="15.75" thickBot="1" x14ac:dyDescent="0.3">
      <c r="B233" s="14">
        <v>200</v>
      </c>
      <c r="C233" t="s">
        <v>614</v>
      </c>
      <c r="D233" s="53" t="s">
        <v>232</v>
      </c>
      <c r="E233" s="55" t="s">
        <v>620</v>
      </c>
      <c r="F233" s="42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64"/>
      <c r="AG233" s="64"/>
      <c r="AH233" s="64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52">
        <v>1</v>
      </c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>
        <v>5</v>
      </c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52">
        <v>1</v>
      </c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79">
        <f t="shared" si="3"/>
        <v>3</v>
      </c>
      <c r="ED233" s="14"/>
    </row>
    <row r="234" spans="2:134" ht="15.75" thickBot="1" x14ac:dyDescent="0.3">
      <c r="B234" s="14">
        <v>201</v>
      </c>
      <c r="C234" t="s">
        <v>615</v>
      </c>
      <c r="D234" s="53" t="s">
        <v>232</v>
      </c>
      <c r="E234" s="55" t="s">
        <v>254</v>
      </c>
      <c r="F234" s="42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64"/>
      <c r="AG234" s="64"/>
      <c r="AH234" s="64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52">
        <v>2</v>
      </c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>
        <v>4</v>
      </c>
      <c r="DZ234" s="27"/>
      <c r="EA234" s="27"/>
      <c r="EB234" s="27"/>
      <c r="EC234" s="79">
        <f t="shared" si="3"/>
        <v>2</v>
      </c>
      <c r="ED234" s="14"/>
    </row>
    <row r="235" spans="2:134" ht="15.75" thickBot="1" x14ac:dyDescent="0.3">
      <c r="B235" s="14">
        <v>202</v>
      </c>
      <c r="C235" t="s">
        <v>616</v>
      </c>
      <c r="D235" s="47" t="s">
        <v>619</v>
      </c>
      <c r="E235" s="3" t="s">
        <v>192</v>
      </c>
      <c r="F235" s="42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64"/>
      <c r="AG235" s="64"/>
      <c r="AH235" s="64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52">
        <v>3</v>
      </c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>
        <v>5</v>
      </c>
      <c r="BN235" s="27"/>
      <c r="BO235" s="27"/>
      <c r="BP235" s="27"/>
      <c r="BQ235" s="27"/>
      <c r="BR235" s="27"/>
      <c r="BS235" s="27"/>
      <c r="BT235" s="52">
        <v>3</v>
      </c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>
        <v>5</v>
      </c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79">
        <f t="shared" si="3"/>
        <v>4</v>
      </c>
      <c r="ED235" s="14"/>
    </row>
    <row r="236" spans="2:134" ht="15.75" thickBot="1" x14ac:dyDescent="0.3">
      <c r="B236" s="14">
        <v>203</v>
      </c>
      <c r="C236" t="s">
        <v>617</v>
      </c>
      <c r="D236" s="47" t="s">
        <v>355</v>
      </c>
      <c r="E236" s="3" t="s">
        <v>192</v>
      </c>
      <c r="F236" s="42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64"/>
      <c r="AG236" s="64"/>
      <c r="AH236" s="64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27">
        <v>4</v>
      </c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46">
        <v>9</v>
      </c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>
        <v>5</v>
      </c>
      <c r="CT236" s="27"/>
      <c r="CU236" s="27"/>
      <c r="CV236" s="27"/>
      <c r="CW236" s="27"/>
      <c r="CX236" s="46">
        <v>8</v>
      </c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>
        <v>4</v>
      </c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79">
        <f t="shared" si="3"/>
        <v>5</v>
      </c>
      <c r="ED236" s="14"/>
    </row>
    <row r="237" spans="2:134" ht="15.75" thickBot="1" x14ac:dyDescent="0.3">
      <c r="B237" s="14">
        <v>204</v>
      </c>
      <c r="C237" t="s">
        <v>618</v>
      </c>
      <c r="D237" s="53" t="s">
        <v>232</v>
      </c>
      <c r="E237" s="55" t="s">
        <v>233</v>
      </c>
      <c r="F237" s="42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64"/>
      <c r="AG237" s="64"/>
      <c r="AH237" s="64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6">
        <v>9</v>
      </c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79">
        <f t="shared" si="3"/>
        <v>1</v>
      </c>
      <c r="ED237" s="14"/>
    </row>
    <row r="238" spans="2:134" ht="15.75" thickBot="1" x14ac:dyDescent="0.3">
      <c r="B238" s="14">
        <v>205</v>
      </c>
      <c r="C238" t="s">
        <v>621</v>
      </c>
      <c r="D238" s="47" t="s">
        <v>623</v>
      </c>
      <c r="E238" s="55" t="s">
        <v>569</v>
      </c>
      <c r="F238" s="42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64"/>
      <c r="AG238" s="64"/>
      <c r="AH238" s="64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52">
        <v>2</v>
      </c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46">
        <v>8</v>
      </c>
      <c r="DX238" s="27"/>
      <c r="DY238" s="27"/>
      <c r="DZ238" s="27"/>
      <c r="EA238" s="27"/>
      <c r="EB238" s="27"/>
      <c r="EC238" s="79">
        <f t="shared" si="3"/>
        <v>2</v>
      </c>
      <c r="ED238" s="14"/>
    </row>
    <row r="239" spans="2:134" ht="15.75" thickBot="1" x14ac:dyDescent="0.3">
      <c r="B239" s="14">
        <v>206</v>
      </c>
      <c r="C239" t="s">
        <v>622</v>
      </c>
      <c r="D239" s="53" t="s">
        <v>232</v>
      </c>
      <c r="E239" s="3" t="s">
        <v>192</v>
      </c>
      <c r="F239" s="42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64"/>
      <c r="AG239" s="64"/>
      <c r="AH239" s="64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27">
        <v>4</v>
      </c>
      <c r="BC239" s="27">
        <v>7</v>
      </c>
      <c r="BD239" s="27"/>
      <c r="BE239" s="52">
        <v>3</v>
      </c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52">
        <v>3</v>
      </c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52">
        <v>2</v>
      </c>
      <c r="DK239" s="27"/>
      <c r="DL239" s="27"/>
      <c r="DM239" s="52">
        <v>2</v>
      </c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79">
        <f t="shared" si="3"/>
        <v>6</v>
      </c>
      <c r="ED239" s="14"/>
    </row>
    <row r="240" spans="2:134" ht="15.75" thickBot="1" x14ac:dyDescent="0.3">
      <c r="B240" s="14">
        <v>207</v>
      </c>
      <c r="C240" t="s">
        <v>352</v>
      </c>
      <c r="D240" s="47" t="s">
        <v>244</v>
      </c>
      <c r="E240" s="3" t="s">
        <v>192</v>
      </c>
      <c r="F240" s="42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64"/>
      <c r="AG240" s="64"/>
      <c r="AH240" s="64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27">
        <v>6</v>
      </c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79">
        <f t="shared" si="3"/>
        <v>1</v>
      </c>
      <c r="ED240" s="14"/>
    </row>
    <row r="241" spans="2:134" ht="15.75" thickBot="1" x14ac:dyDescent="0.3">
      <c r="B241" s="14">
        <v>208</v>
      </c>
      <c r="C241" t="s">
        <v>624</v>
      </c>
      <c r="D241" s="53" t="s">
        <v>232</v>
      </c>
      <c r="E241" s="55" t="s">
        <v>629</v>
      </c>
      <c r="F241" s="42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64"/>
      <c r="AG241" s="64"/>
      <c r="AH241" s="64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27"/>
      <c r="BC241" s="52">
        <v>1</v>
      </c>
      <c r="BD241" s="27"/>
      <c r="BE241" s="27"/>
      <c r="BF241" s="27"/>
      <c r="BG241" s="27"/>
      <c r="BH241" s="27"/>
      <c r="BI241" s="27"/>
      <c r="BJ241" s="27"/>
      <c r="BK241" s="46">
        <v>10</v>
      </c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79">
        <f t="shared" si="3"/>
        <v>2</v>
      </c>
      <c r="ED241" s="14"/>
    </row>
    <row r="242" spans="2:134" ht="15.75" thickBot="1" x14ac:dyDescent="0.3">
      <c r="B242" s="14">
        <v>209</v>
      </c>
      <c r="C242" t="s">
        <v>625</v>
      </c>
      <c r="D242" s="47" t="s">
        <v>630</v>
      </c>
      <c r="E242" s="3" t="s">
        <v>192</v>
      </c>
      <c r="F242" s="42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64"/>
      <c r="AG242" s="64"/>
      <c r="AH242" s="64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27"/>
      <c r="BC242" s="27">
        <v>4</v>
      </c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>
        <v>4</v>
      </c>
      <c r="BR242" s="27"/>
      <c r="BS242" s="27"/>
      <c r="BT242" s="27"/>
      <c r="BU242" s="46">
        <v>9</v>
      </c>
      <c r="BV242" s="27"/>
      <c r="BW242" s="27"/>
      <c r="BX242" s="27"/>
      <c r="BY242" s="27"/>
      <c r="BZ242" s="27">
        <v>7</v>
      </c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>
        <v>4</v>
      </c>
      <c r="CS242" s="27"/>
      <c r="CT242" s="27"/>
      <c r="CU242" s="27"/>
      <c r="CV242" s="27"/>
      <c r="CW242" s="27"/>
      <c r="CX242" s="27"/>
      <c r="CY242" s="27">
        <v>6</v>
      </c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79">
        <f t="shared" si="3"/>
        <v>6</v>
      </c>
      <c r="ED242" s="14"/>
    </row>
    <row r="243" spans="2:134" ht="15.75" thickBot="1" x14ac:dyDescent="0.3">
      <c r="B243" s="14">
        <v>210</v>
      </c>
      <c r="C243" t="s">
        <v>626</v>
      </c>
      <c r="D243" s="47" t="s">
        <v>631</v>
      </c>
      <c r="E243" s="55" t="s">
        <v>200</v>
      </c>
      <c r="F243" s="42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64"/>
      <c r="AG243" s="64"/>
      <c r="AH243" s="64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27"/>
      <c r="BC243" s="27">
        <v>5</v>
      </c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79">
        <f t="shared" si="3"/>
        <v>1</v>
      </c>
      <c r="ED243" s="14"/>
    </row>
    <row r="244" spans="2:134" ht="15.75" thickBot="1" x14ac:dyDescent="0.3">
      <c r="B244" s="14">
        <v>211</v>
      </c>
      <c r="C244" t="s">
        <v>627</v>
      </c>
      <c r="D244" s="47" t="s">
        <v>632</v>
      </c>
      <c r="E244" s="55" t="s">
        <v>401</v>
      </c>
      <c r="F244" s="42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64"/>
      <c r="AG244" s="64"/>
      <c r="AH244" s="64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27"/>
      <c r="BC244" s="46">
        <v>8</v>
      </c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46">
        <v>10</v>
      </c>
      <c r="BZ244" s="27"/>
      <c r="CA244" s="27"/>
      <c r="CB244" s="27"/>
      <c r="CC244" s="27"/>
      <c r="CD244" s="27"/>
      <c r="CE244" s="27"/>
      <c r="CF244" s="27"/>
      <c r="CG244" s="27"/>
      <c r="CH244" s="27">
        <v>5</v>
      </c>
      <c r="CI244" s="27"/>
      <c r="CJ244" s="27"/>
      <c r="CK244" s="27"/>
      <c r="CL244" s="27"/>
      <c r="CM244" s="27"/>
      <c r="CN244" s="27"/>
      <c r="CO244" s="27"/>
      <c r="CP244" s="27"/>
      <c r="CQ244" s="52">
        <v>3</v>
      </c>
      <c r="CR244" s="27"/>
      <c r="CS244" s="27"/>
      <c r="CT244" s="27"/>
      <c r="CU244" s="27"/>
      <c r="CV244" s="27"/>
      <c r="CW244" s="27">
        <v>7</v>
      </c>
      <c r="CX244" s="52">
        <v>3</v>
      </c>
      <c r="CY244" s="27"/>
      <c r="CZ244" s="46">
        <v>10</v>
      </c>
      <c r="DA244" s="27"/>
      <c r="DB244" s="27">
        <v>5</v>
      </c>
      <c r="DC244" s="27"/>
      <c r="DD244" s="27"/>
      <c r="DE244" s="46">
        <v>10</v>
      </c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79">
        <f t="shared" si="3"/>
        <v>9</v>
      </c>
      <c r="ED244" s="14"/>
    </row>
    <row r="245" spans="2:134" ht="15.75" thickBot="1" x14ac:dyDescent="0.3">
      <c r="B245" s="14">
        <v>212</v>
      </c>
      <c r="C245" t="s">
        <v>628</v>
      </c>
      <c r="D245" s="53" t="s">
        <v>232</v>
      </c>
      <c r="E245" s="55" t="s">
        <v>311</v>
      </c>
      <c r="F245" s="42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64"/>
      <c r="AG245" s="64"/>
      <c r="AH245" s="64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27"/>
      <c r="BC245" s="46">
        <v>9</v>
      </c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52">
        <v>1</v>
      </c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>
        <v>6</v>
      </c>
      <c r="CV245" s="27"/>
      <c r="CW245" s="27"/>
      <c r="CX245" s="27">
        <v>7</v>
      </c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79">
        <f t="shared" si="3"/>
        <v>4</v>
      </c>
      <c r="ED245" s="14"/>
    </row>
    <row r="246" spans="2:134" ht="15.75" thickBot="1" x14ac:dyDescent="0.3">
      <c r="B246" s="14">
        <v>213</v>
      </c>
      <c r="C246" t="s">
        <v>633</v>
      </c>
      <c r="D246" s="53" t="s">
        <v>232</v>
      </c>
      <c r="E246" s="55" t="s">
        <v>233</v>
      </c>
      <c r="F246" s="42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64"/>
      <c r="AG246" s="64"/>
      <c r="AH246" s="64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27"/>
      <c r="BC246" s="27"/>
      <c r="BD246" s="27">
        <v>4</v>
      </c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>
        <v>6</v>
      </c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>
        <v>4</v>
      </c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79">
        <f t="shared" si="3"/>
        <v>3</v>
      </c>
      <c r="ED246" s="14"/>
    </row>
    <row r="247" spans="2:134" ht="15.75" thickBot="1" x14ac:dyDescent="0.3">
      <c r="B247" s="14">
        <v>214</v>
      </c>
      <c r="C247" t="s">
        <v>634</v>
      </c>
      <c r="D247" s="53" t="s">
        <v>232</v>
      </c>
      <c r="E247" s="3" t="s">
        <v>192</v>
      </c>
      <c r="F247" s="42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64"/>
      <c r="AG247" s="64"/>
      <c r="AH247" s="64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27"/>
      <c r="BC247" s="27"/>
      <c r="BD247" s="27">
        <v>7</v>
      </c>
      <c r="BE247" s="27"/>
      <c r="BF247" s="27">
        <v>6</v>
      </c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79">
        <f t="shared" si="3"/>
        <v>2</v>
      </c>
      <c r="ED247" s="14"/>
    </row>
    <row r="248" spans="2:134" ht="15.75" thickBot="1" x14ac:dyDescent="0.3">
      <c r="B248" s="14">
        <v>215</v>
      </c>
      <c r="C248" t="s">
        <v>635</v>
      </c>
      <c r="D248" s="47" t="s">
        <v>636</v>
      </c>
      <c r="E248" s="3" t="s">
        <v>192</v>
      </c>
      <c r="F248" s="42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64"/>
      <c r="AG248" s="64"/>
      <c r="AH248" s="64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27"/>
      <c r="BC248" s="27"/>
      <c r="BD248" s="46">
        <v>8</v>
      </c>
      <c r="BE248" s="27"/>
      <c r="BF248" s="27"/>
      <c r="BG248" s="27">
        <v>4</v>
      </c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>
        <v>4</v>
      </c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>
        <v>7</v>
      </c>
      <c r="CV248" s="27">
        <v>7</v>
      </c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79">
        <f t="shared" si="3"/>
        <v>5</v>
      </c>
      <c r="ED248" s="14"/>
    </row>
    <row r="249" spans="2:134" ht="15.75" thickBot="1" x14ac:dyDescent="0.3">
      <c r="B249" s="14">
        <v>216</v>
      </c>
      <c r="C249" t="s">
        <v>537</v>
      </c>
      <c r="D249" s="47" t="s">
        <v>637</v>
      </c>
      <c r="E249" s="55" t="s">
        <v>542</v>
      </c>
      <c r="F249" s="42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64"/>
      <c r="AG249" s="64"/>
      <c r="AH249" s="64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27"/>
      <c r="BC249" s="27"/>
      <c r="BD249" s="46">
        <v>9</v>
      </c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79">
        <f t="shared" si="3"/>
        <v>1</v>
      </c>
      <c r="ED249" s="14"/>
    </row>
    <row r="250" spans="2:134" ht="15.75" thickBot="1" x14ac:dyDescent="0.3">
      <c r="B250" s="14">
        <v>217</v>
      </c>
      <c r="C250" t="s">
        <v>641</v>
      </c>
      <c r="D250" s="53" t="s">
        <v>232</v>
      </c>
      <c r="E250" s="55" t="s">
        <v>272</v>
      </c>
      <c r="F250" s="42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64"/>
      <c r="AG250" s="64"/>
      <c r="AH250" s="64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27"/>
      <c r="BC250" s="27"/>
      <c r="BD250" s="27"/>
      <c r="BE250" s="52">
        <v>2</v>
      </c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79">
        <f t="shared" si="3"/>
        <v>1</v>
      </c>
      <c r="ED250" s="14"/>
    </row>
    <row r="251" spans="2:134" ht="15.75" thickBot="1" x14ac:dyDescent="0.3">
      <c r="B251" s="14">
        <v>218</v>
      </c>
      <c r="C251" t="s">
        <v>642</v>
      </c>
      <c r="D251" s="47" t="s">
        <v>644</v>
      </c>
      <c r="E251" s="3" t="s">
        <v>192</v>
      </c>
      <c r="F251" s="42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64"/>
      <c r="AG251" s="64"/>
      <c r="AH251" s="64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27"/>
      <c r="BC251" s="27"/>
      <c r="BD251" s="27"/>
      <c r="BE251" s="27">
        <v>4</v>
      </c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52">
        <v>1</v>
      </c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>
        <v>5</v>
      </c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>
        <v>6</v>
      </c>
      <c r="DW251" s="27"/>
      <c r="DX251" s="27"/>
      <c r="DY251" s="27"/>
      <c r="DZ251" s="27"/>
      <c r="EA251" s="27"/>
      <c r="EB251" s="27"/>
      <c r="EC251" s="79">
        <f t="shared" si="3"/>
        <v>4</v>
      </c>
      <c r="ED251" s="14"/>
    </row>
    <row r="252" spans="2:134" ht="15.75" thickBot="1" x14ac:dyDescent="0.3">
      <c r="B252" s="14">
        <v>219</v>
      </c>
      <c r="C252" t="s">
        <v>643</v>
      </c>
      <c r="D252" s="47" t="s">
        <v>645</v>
      </c>
      <c r="E252" s="55" t="s">
        <v>646</v>
      </c>
      <c r="F252" s="42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64"/>
      <c r="AG252" s="64"/>
      <c r="AH252" s="64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27"/>
      <c r="BC252" s="27"/>
      <c r="BD252" s="27"/>
      <c r="BE252" s="46">
        <v>10</v>
      </c>
      <c r="BF252" s="27"/>
      <c r="BG252" s="46">
        <v>8</v>
      </c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>
        <v>7</v>
      </c>
      <c r="BU252" s="27"/>
      <c r="BV252" s="27">
        <v>5</v>
      </c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79">
        <f t="shared" si="3"/>
        <v>4</v>
      </c>
      <c r="ED252" s="14"/>
    </row>
    <row r="253" spans="2:134" ht="15.75" thickBot="1" x14ac:dyDescent="0.3">
      <c r="B253" s="14">
        <v>220</v>
      </c>
      <c r="C253" t="s">
        <v>648</v>
      </c>
      <c r="D253" s="53" t="s">
        <v>232</v>
      </c>
      <c r="E253" s="55" t="s">
        <v>233</v>
      </c>
      <c r="F253" s="42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64"/>
      <c r="AG253" s="64"/>
      <c r="AH253" s="64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27"/>
      <c r="BC253" s="27"/>
      <c r="BD253" s="27"/>
      <c r="BE253" s="27"/>
      <c r="BF253" s="52">
        <v>1</v>
      </c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79">
        <f t="shared" si="3"/>
        <v>1</v>
      </c>
      <c r="ED253" s="14"/>
    </row>
    <row r="254" spans="2:134" ht="15.75" thickBot="1" x14ac:dyDescent="0.3">
      <c r="B254" s="14">
        <v>221</v>
      </c>
      <c r="C254" t="s">
        <v>649</v>
      </c>
      <c r="D254" s="53" t="s">
        <v>232</v>
      </c>
      <c r="E254" s="3" t="s">
        <v>192</v>
      </c>
      <c r="F254" s="42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64"/>
      <c r="AG254" s="64"/>
      <c r="AH254" s="64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27"/>
      <c r="BC254" s="27"/>
      <c r="BD254" s="27"/>
      <c r="BE254" s="27"/>
      <c r="BF254" s="52">
        <v>2</v>
      </c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79">
        <f t="shared" si="3"/>
        <v>1</v>
      </c>
      <c r="ED254" s="14"/>
    </row>
    <row r="255" spans="2:134" ht="15.75" thickBot="1" x14ac:dyDescent="0.3">
      <c r="B255" s="14">
        <v>222</v>
      </c>
      <c r="C255" t="s">
        <v>650</v>
      </c>
      <c r="D255" s="47" t="s">
        <v>652</v>
      </c>
      <c r="E255" s="3" t="s">
        <v>192</v>
      </c>
      <c r="F255" s="42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64"/>
      <c r="AG255" s="64"/>
      <c r="AH255" s="64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27"/>
      <c r="BC255" s="27"/>
      <c r="BD255" s="27"/>
      <c r="BE255" s="27"/>
      <c r="BF255" s="27">
        <v>4</v>
      </c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>
        <v>4</v>
      </c>
      <c r="DI255" s="27">
        <v>7</v>
      </c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79">
        <f t="shared" si="3"/>
        <v>3</v>
      </c>
      <c r="ED255" s="14"/>
    </row>
    <row r="256" spans="2:134" ht="15.75" thickBot="1" x14ac:dyDescent="0.3">
      <c r="B256" s="14">
        <v>223</v>
      </c>
      <c r="C256" t="s">
        <v>651</v>
      </c>
      <c r="D256" s="47" t="s">
        <v>653</v>
      </c>
      <c r="E256" s="3" t="s">
        <v>192</v>
      </c>
      <c r="F256" s="42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64"/>
      <c r="AG256" s="64"/>
      <c r="AH256" s="64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27"/>
      <c r="BC256" s="27"/>
      <c r="BD256" s="27"/>
      <c r="BE256" s="27"/>
      <c r="BF256" s="27">
        <v>7</v>
      </c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46">
        <v>8</v>
      </c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>
        <v>5</v>
      </c>
      <c r="EB256" s="27"/>
      <c r="EC256" s="79">
        <f t="shared" si="3"/>
        <v>3</v>
      </c>
      <c r="ED256" s="14"/>
    </row>
    <row r="257" spans="2:134" ht="15.75" thickBot="1" x14ac:dyDescent="0.3">
      <c r="B257" s="14">
        <v>224</v>
      </c>
      <c r="C257" t="s">
        <v>660</v>
      </c>
      <c r="D257" s="47" t="s">
        <v>662</v>
      </c>
      <c r="E257" s="3" t="s">
        <v>192</v>
      </c>
      <c r="F257" s="42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64"/>
      <c r="AG257" s="64"/>
      <c r="AH257" s="64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27"/>
      <c r="BC257" s="27"/>
      <c r="BD257" s="27"/>
      <c r="BE257" s="27"/>
      <c r="BF257" s="27"/>
      <c r="BG257" s="52">
        <v>3</v>
      </c>
      <c r="BH257" s="27"/>
      <c r="BI257" s="27"/>
      <c r="BJ257" s="52">
        <v>3</v>
      </c>
      <c r="BK257" s="27"/>
      <c r="BL257" s="27"/>
      <c r="BM257" s="27">
        <v>6</v>
      </c>
      <c r="BN257" s="27"/>
      <c r="BO257" s="27"/>
      <c r="BP257" s="27">
        <v>6</v>
      </c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52">
        <v>1</v>
      </c>
      <c r="DT257" s="27"/>
      <c r="DU257" s="27"/>
      <c r="DV257" s="27"/>
      <c r="DW257" s="27"/>
      <c r="DX257" s="27"/>
      <c r="DY257" s="27"/>
      <c r="DZ257" s="27"/>
      <c r="EA257" s="27"/>
      <c r="EB257" s="27"/>
      <c r="EC257" s="79">
        <f t="shared" si="3"/>
        <v>5</v>
      </c>
      <c r="ED257" s="14"/>
    </row>
    <row r="258" spans="2:134" ht="15.75" thickBot="1" x14ac:dyDescent="0.3">
      <c r="B258" s="14">
        <v>225</v>
      </c>
      <c r="C258" t="s">
        <v>661</v>
      </c>
      <c r="D258" s="47" t="s">
        <v>663</v>
      </c>
      <c r="E258" s="55" t="s">
        <v>401</v>
      </c>
      <c r="F258" s="42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64"/>
      <c r="AG258" s="64"/>
      <c r="AH258" s="64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27"/>
      <c r="BC258" s="27"/>
      <c r="BD258" s="27"/>
      <c r="BE258" s="27"/>
      <c r="BF258" s="27"/>
      <c r="BG258" s="27">
        <v>6</v>
      </c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79">
        <f t="shared" si="3"/>
        <v>1</v>
      </c>
      <c r="ED258" s="14"/>
    </row>
    <row r="259" spans="2:134" ht="15.75" thickBot="1" x14ac:dyDescent="0.3">
      <c r="B259" s="14">
        <v>226</v>
      </c>
      <c r="C259" t="s">
        <v>667</v>
      </c>
      <c r="D259" s="47" t="s">
        <v>670</v>
      </c>
      <c r="E259" s="3" t="s">
        <v>192</v>
      </c>
      <c r="F259" s="42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64"/>
      <c r="AG259" s="64"/>
      <c r="AH259" s="64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27"/>
      <c r="BC259" s="27"/>
      <c r="BD259" s="27"/>
      <c r="BE259" s="27"/>
      <c r="BF259" s="27"/>
      <c r="BG259" s="27"/>
      <c r="BH259" s="27">
        <v>7</v>
      </c>
      <c r="BI259" s="46">
        <v>9</v>
      </c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46">
        <v>10</v>
      </c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79">
        <f t="shared" si="3"/>
        <v>3</v>
      </c>
      <c r="ED259" s="14"/>
    </row>
    <row r="260" spans="2:134" ht="15.75" thickBot="1" x14ac:dyDescent="0.3">
      <c r="B260" s="14">
        <v>227</v>
      </c>
      <c r="C260" t="s">
        <v>668</v>
      </c>
      <c r="D260" s="47" t="s">
        <v>668</v>
      </c>
      <c r="E260" s="3" t="s">
        <v>192</v>
      </c>
      <c r="F260" s="42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64"/>
      <c r="AG260" s="64"/>
      <c r="AH260" s="64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27"/>
      <c r="BC260" s="27"/>
      <c r="BD260" s="27"/>
      <c r="BE260" s="27"/>
      <c r="BF260" s="27"/>
      <c r="BG260" s="27"/>
      <c r="BH260" s="46">
        <v>10</v>
      </c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52">
        <v>3</v>
      </c>
      <c r="DV260" s="27"/>
      <c r="DW260" s="27"/>
      <c r="DX260" s="27"/>
      <c r="DY260" s="27"/>
      <c r="DZ260" s="27"/>
      <c r="EA260" s="27"/>
      <c r="EB260" s="27"/>
      <c r="EC260" s="79">
        <f t="shared" si="3"/>
        <v>2</v>
      </c>
      <c r="ED260" s="14"/>
    </row>
    <row r="261" spans="2:134" ht="15.75" thickBot="1" x14ac:dyDescent="0.3">
      <c r="B261" s="14">
        <v>228</v>
      </c>
      <c r="C261" t="s">
        <v>669</v>
      </c>
      <c r="D261" s="47" t="s">
        <v>671</v>
      </c>
      <c r="E261" s="55" t="s">
        <v>401</v>
      </c>
      <c r="F261" s="42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64"/>
      <c r="AG261" s="64"/>
      <c r="AH261" s="64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27"/>
      <c r="BC261" s="27"/>
      <c r="BD261" s="27"/>
      <c r="BE261" s="27"/>
      <c r="BF261" s="27"/>
      <c r="BG261" s="27"/>
      <c r="BH261" s="46">
        <v>8</v>
      </c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79">
        <f t="shared" si="3"/>
        <v>1</v>
      </c>
      <c r="ED261" s="14"/>
    </row>
    <row r="262" spans="2:134" ht="15.75" thickBot="1" x14ac:dyDescent="0.3">
      <c r="B262" s="14">
        <v>229</v>
      </c>
      <c r="C262" t="s">
        <v>672</v>
      </c>
      <c r="D262" s="47" t="s">
        <v>674</v>
      </c>
      <c r="E262" s="55" t="s">
        <v>200</v>
      </c>
      <c r="F262" s="42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64"/>
      <c r="AG262" s="64"/>
      <c r="AH262" s="64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27"/>
      <c r="BC262" s="27"/>
      <c r="BD262" s="27"/>
      <c r="BE262" s="27"/>
      <c r="BF262" s="27"/>
      <c r="BG262" s="27"/>
      <c r="BH262" s="27"/>
      <c r="BI262" s="27">
        <v>5</v>
      </c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52">
        <v>3</v>
      </c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79">
        <f t="shared" si="3"/>
        <v>2</v>
      </c>
      <c r="ED262" s="14"/>
    </row>
    <row r="263" spans="2:134" ht="15.75" thickBot="1" x14ac:dyDescent="0.3">
      <c r="B263" s="14">
        <v>230</v>
      </c>
      <c r="C263" t="s">
        <v>673</v>
      </c>
      <c r="D263" s="47" t="s">
        <v>673</v>
      </c>
      <c r="E263" s="3" t="s">
        <v>192</v>
      </c>
      <c r="F263" s="42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64"/>
      <c r="AG263" s="64"/>
      <c r="AH263" s="64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27"/>
      <c r="BC263" s="27"/>
      <c r="BD263" s="27"/>
      <c r="BE263" s="27"/>
      <c r="BF263" s="27"/>
      <c r="BG263" s="27"/>
      <c r="BH263" s="27"/>
      <c r="BI263" s="27">
        <v>6</v>
      </c>
      <c r="BJ263" s="27"/>
      <c r="BK263" s="27"/>
      <c r="BL263" s="27"/>
      <c r="BM263" s="46">
        <v>8</v>
      </c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79">
        <f t="shared" si="3"/>
        <v>2</v>
      </c>
      <c r="ED263" s="14"/>
    </row>
    <row r="264" spans="2:134" ht="15.75" thickBot="1" x14ac:dyDescent="0.3">
      <c r="B264" s="14">
        <v>231</v>
      </c>
      <c r="C264" t="s">
        <v>677</v>
      </c>
      <c r="D264" s="53" t="s">
        <v>232</v>
      </c>
      <c r="E264" s="55" t="s">
        <v>678</v>
      </c>
      <c r="F264" s="42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64"/>
      <c r="AG264" s="64"/>
      <c r="AH264" s="64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27"/>
      <c r="BC264" s="27"/>
      <c r="BD264" s="27"/>
      <c r="BE264" s="27"/>
      <c r="BF264" s="27"/>
      <c r="BG264" s="27"/>
      <c r="BH264" s="27"/>
      <c r="BI264" s="27"/>
      <c r="BJ264" s="52">
        <v>2</v>
      </c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79">
        <f t="shared" si="3"/>
        <v>1</v>
      </c>
      <c r="ED264" s="14"/>
    </row>
    <row r="265" spans="2:134" ht="15.75" thickBot="1" x14ac:dyDescent="0.3">
      <c r="B265" s="14">
        <v>232</v>
      </c>
      <c r="C265" s="78" t="s">
        <v>676</v>
      </c>
      <c r="D265" s="53" t="s">
        <v>232</v>
      </c>
      <c r="E265" s="55" t="s">
        <v>358</v>
      </c>
      <c r="F265" s="42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64"/>
      <c r="AG265" s="64"/>
      <c r="AH265" s="64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27"/>
      <c r="BC265" s="27"/>
      <c r="BD265" s="27"/>
      <c r="BE265" s="27"/>
      <c r="BF265" s="27"/>
      <c r="BG265" s="27"/>
      <c r="BH265" s="27"/>
      <c r="BI265" s="27"/>
      <c r="BJ265" s="27">
        <v>5</v>
      </c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79">
        <f t="shared" si="3"/>
        <v>1</v>
      </c>
      <c r="ED265" s="14"/>
    </row>
    <row r="266" spans="2:134" ht="15.75" thickBot="1" x14ac:dyDescent="0.3">
      <c r="B266" s="14">
        <v>233</v>
      </c>
      <c r="C266" t="s">
        <v>685</v>
      </c>
      <c r="D266" s="47" t="s">
        <v>686</v>
      </c>
      <c r="E266" s="55" t="s">
        <v>401</v>
      </c>
      <c r="F266" s="42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64"/>
      <c r="AG266" s="64"/>
      <c r="AH266" s="64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>
        <v>4</v>
      </c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52">
        <v>3</v>
      </c>
      <c r="EC266" s="79">
        <f t="shared" si="3"/>
        <v>2</v>
      </c>
      <c r="ED266" s="14"/>
    </row>
    <row r="267" spans="2:134" ht="15.75" thickBot="1" x14ac:dyDescent="0.3">
      <c r="B267" s="14">
        <v>234</v>
      </c>
      <c r="C267" t="s">
        <v>687</v>
      </c>
      <c r="D267" s="53" t="s">
        <v>232</v>
      </c>
      <c r="E267" s="55" t="s">
        <v>233</v>
      </c>
      <c r="F267" s="42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64"/>
      <c r="AG267" s="64"/>
      <c r="AH267" s="64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52">
        <v>1</v>
      </c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79">
        <f t="shared" si="3"/>
        <v>1</v>
      </c>
      <c r="ED267" s="14"/>
    </row>
    <row r="268" spans="2:134" ht="15.75" thickBot="1" x14ac:dyDescent="0.3">
      <c r="B268" s="14">
        <v>235</v>
      </c>
      <c r="C268" t="s">
        <v>688</v>
      </c>
      <c r="D268" s="47" t="s">
        <v>694</v>
      </c>
      <c r="E268" s="55" t="s">
        <v>254</v>
      </c>
      <c r="F268" s="42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64"/>
      <c r="AG268" s="64"/>
      <c r="AH268" s="64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52">
        <v>2</v>
      </c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79">
        <f t="shared" si="3"/>
        <v>1</v>
      </c>
      <c r="ED268" s="14"/>
    </row>
    <row r="269" spans="2:134" ht="15.75" thickBot="1" x14ac:dyDescent="0.3">
      <c r="B269" s="14">
        <v>236</v>
      </c>
      <c r="C269" t="s">
        <v>689</v>
      </c>
      <c r="D269" s="53" t="s">
        <v>232</v>
      </c>
      <c r="E269" s="55" t="s">
        <v>678</v>
      </c>
      <c r="F269" s="42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64"/>
      <c r="AG269" s="64"/>
      <c r="AH269" s="64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>
        <v>4</v>
      </c>
      <c r="BM269" s="27"/>
      <c r="BN269" s="27"/>
      <c r="BO269" s="27"/>
      <c r="BP269" s="27">
        <v>5</v>
      </c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>
        <v>6</v>
      </c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46">
        <v>10</v>
      </c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79">
        <f t="shared" si="3"/>
        <v>4</v>
      </c>
      <c r="ED269" s="14"/>
    </row>
    <row r="270" spans="2:134" ht="15.75" thickBot="1" x14ac:dyDescent="0.3">
      <c r="B270" s="14">
        <v>237</v>
      </c>
      <c r="C270" t="s">
        <v>690</v>
      </c>
      <c r="D270" s="53" t="s">
        <v>232</v>
      </c>
      <c r="E270" s="55" t="s">
        <v>693</v>
      </c>
      <c r="F270" s="42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64"/>
      <c r="AG270" s="64"/>
      <c r="AH270" s="64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46">
        <v>8</v>
      </c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79">
        <f t="shared" si="3"/>
        <v>1</v>
      </c>
      <c r="ED270" s="14"/>
    </row>
    <row r="271" spans="2:134" ht="15.75" thickBot="1" x14ac:dyDescent="0.3">
      <c r="B271" s="14">
        <v>238</v>
      </c>
      <c r="C271" t="s">
        <v>691</v>
      </c>
      <c r="D271" s="47" t="s">
        <v>692</v>
      </c>
      <c r="E271" s="3" t="s">
        <v>192</v>
      </c>
      <c r="F271" s="42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64"/>
      <c r="AG271" s="64"/>
      <c r="AH271" s="64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46">
        <v>10</v>
      </c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52">
        <v>3</v>
      </c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79">
        <f t="shared" si="3"/>
        <v>2</v>
      </c>
      <c r="ED271" s="14"/>
    </row>
    <row r="272" spans="2:134" ht="15.75" thickBot="1" x14ac:dyDescent="0.3">
      <c r="B272" s="14">
        <v>239</v>
      </c>
      <c r="C272" t="s">
        <v>699</v>
      </c>
      <c r="D272" s="53" t="s">
        <v>232</v>
      </c>
      <c r="E272" s="55" t="s">
        <v>569</v>
      </c>
      <c r="F272" s="42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64"/>
      <c r="AG272" s="64"/>
      <c r="AH272" s="64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52">
        <v>1</v>
      </c>
      <c r="BN272" s="27"/>
      <c r="BO272" s="52">
        <v>3</v>
      </c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79">
        <f t="shared" si="3"/>
        <v>2</v>
      </c>
      <c r="ED272" s="14"/>
    </row>
    <row r="273" spans="2:134" ht="15.75" thickBot="1" x14ac:dyDescent="0.3">
      <c r="B273" s="14">
        <v>240</v>
      </c>
      <c r="C273" t="s">
        <v>700</v>
      </c>
      <c r="D273" s="47" t="s">
        <v>701</v>
      </c>
      <c r="E273" s="55" t="s">
        <v>702</v>
      </c>
      <c r="F273" s="42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64"/>
      <c r="AG273" s="64"/>
      <c r="AH273" s="64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>
        <v>7</v>
      </c>
      <c r="BN273" s="52">
        <v>2</v>
      </c>
      <c r="BO273" s="27"/>
      <c r="BP273" s="27"/>
      <c r="BQ273" s="46">
        <v>10</v>
      </c>
      <c r="BR273" s="27"/>
      <c r="BS273" s="46">
        <v>10</v>
      </c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52">
        <v>3</v>
      </c>
      <c r="CE273" s="27"/>
      <c r="CF273" s="46">
        <v>10</v>
      </c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79">
        <f t="shared" si="3"/>
        <v>6</v>
      </c>
      <c r="ED273" s="14"/>
    </row>
    <row r="274" spans="2:134" ht="15.75" thickBot="1" x14ac:dyDescent="0.3">
      <c r="B274" s="14">
        <v>241</v>
      </c>
      <c r="C274" t="s">
        <v>706</v>
      </c>
      <c r="D274" s="47" t="s">
        <v>710</v>
      </c>
      <c r="E274" s="55" t="s">
        <v>167</v>
      </c>
      <c r="F274" s="42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64"/>
      <c r="AG274" s="64"/>
      <c r="AH274" s="64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52">
        <v>1</v>
      </c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79">
        <f t="shared" si="3"/>
        <v>1</v>
      </c>
      <c r="ED274" s="14"/>
    </row>
    <row r="275" spans="2:134" ht="15.75" thickBot="1" x14ac:dyDescent="0.3">
      <c r="B275" s="14">
        <v>242</v>
      </c>
      <c r="C275" t="s">
        <v>707</v>
      </c>
      <c r="D275" s="53" t="s">
        <v>232</v>
      </c>
      <c r="E275" s="55" t="s">
        <v>711</v>
      </c>
      <c r="F275" s="42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64"/>
      <c r="AG275" s="64"/>
      <c r="AH275" s="64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>
        <v>4</v>
      </c>
      <c r="BO275" s="27">
        <v>5</v>
      </c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>
        <v>4</v>
      </c>
      <c r="DT275" s="27"/>
      <c r="DU275" s="27"/>
      <c r="DV275" s="27"/>
      <c r="DW275" s="52">
        <v>1</v>
      </c>
      <c r="DX275" s="27"/>
      <c r="DY275" s="27"/>
      <c r="DZ275" s="27"/>
      <c r="EA275" s="27"/>
      <c r="EB275" s="27"/>
      <c r="EC275" s="79">
        <f t="shared" si="3"/>
        <v>4</v>
      </c>
      <c r="ED275" s="14"/>
    </row>
    <row r="276" spans="2:134" ht="15.75" thickBot="1" x14ac:dyDescent="0.3">
      <c r="B276" s="14">
        <v>243</v>
      </c>
      <c r="C276" t="s">
        <v>708</v>
      </c>
      <c r="D276" s="47" t="s">
        <v>712</v>
      </c>
      <c r="E276" s="55" t="s">
        <v>200</v>
      </c>
      <c r="F276" s="42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64"/>
      <c r="AG276" s="64"/>
      <c r="AH276" s="64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>
        <v>6</v>
      </c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79">
        <f t="shared" si="3"/>
        <v>1</v>
      </c>
      <c r="ED276" s="14"/>
    </row>
    <row r="277" spans="2:134" ht="15.75" thickBot="1" x14ac:dyDescent="0.3">
      <c r="B277" s="14">
        <v>244</v>
      </c>
      <c r="C277" t="s">
        <v>709</v>
      </c>
      <c r="D277" s="47" t="s">
        <v>713</v>
      </c>
      <c r="E277" s="55" t="s">
        <v>714</v>
      </c>
      <c r="F277" s="42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64"/>
      <c r="AG277" s="64"/>
      <c r="AH277" s="64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46">
        <v>8</v>
      </c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79">
        <f t="shared" si="3"/>
        <v>1</v>
      </c>
      <c r="ED277" s="14"/>
    </row>
    <row r="278" spans="2:134" ht="15.75" thickBot="1" x14ac:dyDescent="0.3">
      <c r="B278" s="14">
        <v>245</v>
      </c>
      <c r="C278" t="s">
        <v>717</v>
      </c>
      <c r="D278" s="53" t="s">
        <v>232</v>
      </c>
      <c r="E278" s="55" t="s">
        <v>272</v>
      </c>
      <c r="F278" s="42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64"/>
      <c r="AG278" s="64"/>
      <c r="AH278" s="64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52">
        <v>1</v>
      </c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79">
        <f t="shared" si="3"/>
        <v>1</v>
      </c>
      <c r="ED278" s="14"/>
    </row>
    <row r="279" spans="2:134" ht="15.75" thickBot="1" x14ac:dyDescent="0.3">
      <c r="B279" s="14">
        <v>246</v>
      </c>
      <c r="C279" t="s">
        <v>718</v>
      </c>
      <c r="D279" s="47" t="s">
        <v>720</v>
      </c>
      <c r="E279" s="55" t="s">
        <v>200</v>
      </c>
      <c r="F279" s="42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64"/>
      <c r="AG279" s="64"/>
      <c r="AH279" s="64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52">
        <v>2</v>
      </c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79">
        <f t="shared" si="3"/>
        <v>1</v>
      </c>
      <c r="ED279" s="14"/>
    </row>
    <row r="280" spans="2:134" ht="15.75" thickBot="1" x14ac:dyDescent="0.3">
      <c r="B280" s="14">
        <v>247</v>
      </c>
      <c r="C280" t="s">
        <v>719</v>
      </c>
      <c r="D280" s="53" t="s">
        <v>232</v>
      </c>
      <c r="E280" s="55" t="s">
        <v>233</v>
      </c>
      <c r="F280" s="42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64"/>
      <c r="AG280" s="64"/>
      <c r="AH280" s="64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46">
        <v>8</v>
      </c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>
        <v>6</v>
      </c>
      <c r="CB280" s="27"/>
      <c r="CC280" s="52">
        <v>3</v>
      </c>
      <c r="CD280" s="27"/>
      <c r="CE280" s="27">
        <v>4</v>
      </c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79">
        <f t="shared" si="3"/>
        <v>4</v>
      </c>
      <c r="ED280" s="14"/>
    </row>
    <row r="281" spans="2:134" ht="15.75" thickBot="1" x14ac:dyDescent="0.3">
      <c r="B281" s="14">
        <v>248</v>
      </c>
      <c r="C281" t="s">
        <v>737</v>
      </c>
      <c r="D281" s="47" t="s">
        <v>740</v>
      </c>
      <c r="E281" s="55" t="s">
        <v>401</v>
      </c>
      <c r="F281" s="42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64"/>
      <c r="AG281" s="64"/>
      <c r="AH281" s="64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52">
        <v>3</v>
      </c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79">
        <f t="shared" si="3"/>
        <v>1</v>
      </c>
      <c r="ED281" s="14"/>
    </row>
    <row r="282" spans="2:134" ht="15.75" thickBot="1" x14ac:dyDescent="0.3">
      <c r="B282" s="14">
        <v>249</v>
      </c>
      <c r="C282" t="s">
        <v>738</v>
      </c>
      <c r="D282" s="53" t="s">
        <v>232</v>
      </c>
      <c r="E282" s="55" t="s">
        <v>739</v>
      </c>
      <c r="F282" s="42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64"/>
      <c r="AG282" s="64"/>
      <c r="AH282" s="64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46">
        <v>10</v>
      </c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79">
        <f t="shared" si="3"/>
        <v>1</v>
      </c>
      <c r="ED282" s="14"/>
    </row>
    <row r="283" spans="2:134" ht="15.75" thickBot="1" x14ac:dyDescent="0.3">
      <c r="B283" s="14">
        <v>250</v>
      </c>
      <c r="C283" t="s">
        <v>741</v>
      </c>
      <c r="D283" s="53" t="s">
        <v>232</v>
      </c>
      <c r="E283" s="55" t="s">
        <v>744</v>
      </c>
      <c r="F283" s="42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64"/>
      <c r="AG283" s="64"/>
      <c r="AH283" s="64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52">
        <v>1</v>
      </c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79">
        <f t="shared" si="3"/>
        <v>1</v>
      </c>
      <c r="ED283" s="14"/>
    </row>
    <row r="284" spans="2:134" ht="15.75" thickBot="1" x14ac:dyDescent="0.3">
      <c r="B284" s="14">
        <v>251</v>
      </c>
      <c r="C284" t="s">
        <v>742</v>
      </c>
      <c r="D284" s="47" t="s">
        <v>743</v>
      </c>
      <c r="E284" s="55" t="s">
        <v>401</v>
      </c>
      <c r="F284" s="42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64"/>
      <c r="AG284" s="64"/>
      <c r="AH284" s="64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52">
        <v>2</v>
      </c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52">
        <v>1</v>
      </c>
      <c r="CU284" s="27"/>
      <c r="CV284" s="46">
        <v>8</v>
      </c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79">
        <f t="shared" si="3"/>
        <v>3</v>
      </c>
      <c r="ED284" s="14"/>
    </row>
    <row r="285" spans="2:134" ht="15.75" thickBot="1" x14ac:dyDescent="0.3">
      <c r="B285" s="14">
        <v>252</v>
      </c>
      <c r="C285" t="s">
        <v>685</v>
      </c>
      <c r="D285" s="47" t="s">
        <v>686</v>
      </c>
      <c r="E285" s="55" t="s">
        <v>401</v>
      </c>
      <c r="F285" s="42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64"/>
      <c r="AG285" s="64"/>
      <c r="AH285" s="64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52">
        <v>1</v>
      </c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79">
        <f t="shared" si="3"/>
        <v>1</v>
      </c>
      <c r="ED285" s="14"/>
    </row>
    <row r="286" spans="2:134" ht="15.75" thickBot="1" x14ac:dyDescent="0.3">
      <c r="B286" s="14">
        <v>253</v>
      </c>
      <c r="C286" t="s">
        <v>747</v>
      </c>
      <c r="D286" s="47" t="s">
        <v>748</v>
      </c>
      <c r="E286" s="55" t="s">
        <v>462</v>
      </c>
      <c r="F286" s="42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64"/>
      <c r="AG286" s="64"/>
      <c r="AH286" s="64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52">
        <v>2</v>
      </c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52">
        <v>3</v>
      </c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52">
        <v>3</v>
      </c>
      <c r="DA286" s="27"/>
      <c r="DB286" s="27"/>
      <c r="DC286" s="27"/>
      <c r="DD286" s="27"/>
      <c r="DE286" s="27"/>
      <c r="DF286" s="27"/>
      <c r="DG286" s="27"/>
      <c r="DH286" s="27"/>
      <c r="DI286" s="27"/>
      <c r="DJ286" s="27">
        <v>5</v>
      </c>
      <c r="DK286" s="27"/>
      <c r="DL286" s="27"/>
      <c r="DM286" s="27"/>
      <c r="DN286" s="27"/>
      <c r="DO286" s="27"/>
      <c r="DP286" s="27"/>
      <c r="DQ286" s="46">
        <v>8</v>
      </c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79">
        <f t="shared" si="3"/>
        <v>5</v>
      </c>
      <c r="ED286" s="14"/>
    </row>
    <row r="287" spans="2:134" ht="15.75" thickBot="1" x14ac:dyDescent="0.3">
      <c r="B287" s="14">
        <v>254</v>
      </c>
      <c r="C287" t="s">
        <v>751</v>
      </c>
      <c r="D287" s="53" t="s">
        <v>232</v>
      </c>
      <c r="E287" s="55" t="s">
        <v>401</v>
      </c>
      <c r="F287" s="42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64"/>
      <c r="AG287" s="64"/>
      <c r="AH287" s="64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52">
        <v>1</v>
      </c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52">
        <v>1</v>
      </c>
      <c r="DU287" s="27"/>
      <c r="DV287" s="27"/>
      <c r="DW287" s="27"/>
      <c r="DX287" s="27"/>
      <c r="DY287" s="27"/>
      <c r="DZ287" s="27"/>
      <c r="EA287" s="27"/>
      <c r="EB287" s="27"/>
      <c r="EC287" s="79">
        <f t="shared" si="3"/>
        <v>2</v>
      </c>
      <c r="ED287" s="14"/>
    </row>
    <row r="288" spans="2:134" ht="15.75" thickBot="1" x14ac:dyDescent="0.3">
      <c r="B288" s="14">
        <v>255</v>
      </c>
      <c r="C288" t="s">
        <v>752</v>
      </c>
      <c r="D288" s="47" t="s">
        <v>755</v>
      </c>
      <c r="E288" s="3" t="s">
        <v>192</v>
      </c>
      <c r="F288" s="42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64"/>
      <c r="AG288" s="64"/>
      <c r="AH288" s="64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52">
        <v>2</v>
      </c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52">
        <v>2</v>
      </c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79">
        <f t="shared" si="3"/>
        <v>2</v>
      </c>
      <c r="ED288" s="14"/>
    </row>
    <row r="289" spans="2:134" ht="15.75" thickBot="1" x14ac:dyDescent="0.3">
      <c r="B289" s="14">
        <v>256</v>
      </c>
      <c r="C289" s="88" t="s">
        <v>753</v>
      </c>
      <c r="D289" s="53" t="s">
        <v>232</v>
      </c>
      <c r="E289" s="55" t="s">
        <v>233</v>
      </c>
      <c r="F289" s="42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64"/>
      <c r="AG289" s="64"/>
      <c r="AH289" s="64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>
        <v>4</v>
      </c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>
        <v>7</v>
      </c>
      <c r="DX289" s="27"/>
      <c r="DY289" s="27"/>
      <c r="DZ289" s="27"/>
      <c r="EA289" s="27"/>
      <c r="EB289" s="27"/>
      <c r="EC289" s="79">
        <f t="shared" si="3"/>
        <v>2</v>
      </c>
      <c r="ED289" s="14"/>
    </row>
    <row r="290" spans="2:134" ht="15.75" thickBot="1" x14ac:dyDescent="0.3">
      <c r="B290" s="14">
        <v>257</v>
      </c>
      <c r="C290" s="78" t="s">
        <v>754</v>
      </c>
      <c r="D290" s="53" t="s">
        <v>232</v>
      </c>
      <c r="E290" s="55" t="s">
        <v>678</v>
      </c>
      <c r="F290" s="42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64"/>
      <c r="AG290" s="64"/>
      <c r="AH290" s="64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46">
        <v>9</v>
      </c>
      <c r="BT290" s="27"/>
      <c r="BU290" s="27"/>
      <c r="BV290" s="27">
        <v>6</v>
      </c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52">
        <v>2</v>
      </c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79">
        <f t="shared" ref="EC290:EC353" si="4">COUNTIF(F290:EB290,"&gt;-1")</f>
        <v>3</v>
      </c>
      <c r="ED290" s="14"/>
    </row>
    <row r="291" spans="2:134" ht="15.75" thickBot="1" x14ac:dyDescent="0.3">
      <c r="B291" s="14">
        <v>258</v>
      </c>
      <c r="C291" t="s">
        <v>756</v>
      </c>
      <c r="D291" s="53" t="s">
        <v>232</v>
      </c>
      <c r="E291" s="55" t="s">
        <v>401</v>
      </c>
      <c r="F291" s="42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64"/>
      <c r="AG291" s="64"/>
      <c r="AH291" s="64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52">
        <v>1</v>
      </c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52">
        <v>2</v>
      </c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79">
        <f t="shared" si="4"/>
        <v>2</v>
      </c>
      <c r="ED291" s="14"/>
    </row>
    <row r="292" spans="2:134" ht="15.75" thickBot="1" x14ac:dyDescent="0.3">
      <c r="B292" s="14">
        <v>259</v>
      </c>
      <c r="C292" t="s">
        <v>757</v>
      </c>
      <c r="D292" s="53" t="s">
        <v>760</v>
      </c>
      <c r="E292" s="55" t="s">
        <v>542</v>
      </c>
      <c r="F292" s="42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64"/>
      <c r="AG292" s="64"/>
      <c r="AH292" s="64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52">
        <v>2</v>
      </c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52">
        <v>3</v>
      </c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79">
        <f t="shared" si="4"/>
        <v>2</v>
      </c>
      <c r="ED292" s="14"/>
    </row>
    <row r="293" spans="2:134" ht="15.75" thickBot="1" x14ac:dyDescent="0.3">
      <c r="B293" s="14">
        <v>260</v>
      </c>
      <c r="C293" t="s">
        <v>758</v>
      </c>
      <c r="D293" s="47" t="s">
        <v>224</v>
      </c>
      <c r="E293" s="3" t="s">
        <v>192</v>
      </c>
      <c r="F293" s="42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64"/>
      <c r="AG293" s="64"/>
      <c r="AH293" s="64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>
        <v>6</v>
      </c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79">
        <f t="shared" si="4"/>
        <v>1</v>
      </c>
      <c r="ED293" s="14"/>
    </row>
    <row r="294" spans="2:134" ht="15.75" thickBot="1" x14ac:dyDescent="0.3">
      <c r="B294" s="14">
        <v>261</v>
      </c>
      <c r="C294" t="s">
        <v>759</v>
      </c>
      <c r="D294" s="53" t="s">
        <v>232</v>
      </c>
      <c r="E294" s="55" t="s">
        <v>646</v>
      </c>
      <c r="F294" s="42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64"/>
      <c r="AG294" s="64"/>
      <c r="AH294" s="64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46">
        <v>8</v>
      </c>
      <c r="BU294" s="27"/>
      <c r="BV294" s="27"/>
      <c r="BW294" s="27"/>
      <c r="BX294" s="27"/>
      <c r="BY294" s="27">
        <v>7</v>
      </c>
      <c r="BZ294" s="46">
        <v>10</v>
      </c>
      <c r="CA294" s="27"/>
      <c r="CB294" s="27"/>
      <c r="CC294" s="27"/>
      <c r="CD294" s="27"/>
      <c r="CE294" s="27">
        <v>6</v>
      </c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46">
        <v>10</v>
      </c>
      <c r="CX294" s="27"/>
      <c r="CY294" s="27"/>
      <c r="CZ294" s="52">
        <v>1</v>
      </c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79">
        <f t="shared" si="4"/>
        <v>6</v>
      </c>
      <c r="ED294" s="14"/>
    </row>
    <row r="295" spans="2:134" ht="15.75" thickBot="1" x14ac:dyDescent="0.3">
      <c r="B295" s="14">
        <v>262</v>
      </c>
      <c r="C295" t="s">
        <v>763</v>
      </c>
      <c r="D295" s="47" t="s">
        <v>770</v>
      </c>
      <c r="E295" s="3" t="s">
        <v>771</v>
      </c>
      <c r="F295" s="42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64"/>
      <c r="AG295" s="64"/>
      <c r="AH295" s="64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52">
        <v>1</v>
      </c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79">
        <f t="shared" si="4"/>
        <v>1</v>
      </c>
      <c r="ED295" s="14"/>
    </row>
    <row r="296" spans="2:134" ht="15.75" thickBot="1" x14ac:dyDescent="0.3">
      <c r="B296" s="14">
        <v>263</v>
      </c>
      <c r="C296" t="s">
        <v>764</v>
      </c>
      <c r="D296" s="47" t="s">
        <v>224</v>
      </c>
      <c r="E296" s="3" t="s">
        <v>192</v>
      </c>
      <c r="F296" s="42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64"/>
      <c r="AG296" s="64"/>
      <c r="AH296" s="64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52">
        <v>2</v>
      </c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52">
        <v>1</v>
      </c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79">
        <f t="shared" si="4"/>
        <v>2</v>
      </c>
      <c r="ED296" s="14"/>
    </row>
    <row r="297" spans="2:134" ht="15.75" thickBot="1" x14ac:dyDescent="0.3">
      <c r="B297" s="14">
        <v>264</v>
      </c>
      <c r="C297" t="s">
        <v>765</v>
      </c>
      <c r="D297" s="47" t="s">
        <v>769</v>
      </c>
      <c r="E297" s="3" t="s">
        <v>192</v>
      </c>
      <c r="F297" s="42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64"/>
      <c r="AG297" s="64"/>
      <c r="AH297" s="64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52">
        <v>3</v>
      </c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52">
        <v>1</v>
      </c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52">
        <v>2</v>
      </c>
      <c r="DL297" s="27"/>
      <c r="DM297" s="27"/>
      <c r="DN297" s="27">
        <v>5</v>
      </c>
      <c r="DO297" s="27"/>
      <c r="DP297" s="27">
        <v>7</v>
      </c>
      <c r="DQ297" s="27"/>
      <c r="DR297" s="27">
        <v>5</v>
      </c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79">
        <f t="shared" si="4"/>
        <v>6</v>
      </c>
      <c r="ED297" s="14"/>
    </row>
    <row r="298" spans="2:134" ht="15.75" thickBot="1" x14ac:dyDescent="0.3">
      <c r="B298" s="14">
        <v>265</v>
      </c>
      <c r="C298" t="s">
        <v>766</v>
      </c>
      <c r="D298" s="47" t="s">
        <v>768</v>
      </c>
      <c r="E298" s="3" t="s">
        <v>192</v>
      </c>
      <c r="F298" s="42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64"/>
      <c r="AG298" s="64"/>
      <c r="AH298" s="64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>
        <v>5</v>
      </c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46">
        <v>8</v>
      </c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>
        <v>4</v>
      </c>
      <c r="DX298" s="27"/>
      <c r="DY298" s="52">
        <v>3</v>
      </c>
      <c r="DZ298" s="27"/>
      <c r="EA298" s="27"/>
      <c r="EB298" s="27"/>
      <c r="EC298" s="79">
        <f t="shared" si="4"/>
        <v>4</v>
      </c>
      <c r="ED298" s="14"/>
    </row>
    <row r="299" spans="2:134" ht="15.75" thickBot="1" x14ac:dyDescent="0.3">
      <c r="B299" s="14">
        <v>266</v>
      </c>
      <c r="C299" t="s">
        <v>767</v>
      </c>
      <c r="D299" s="53" t="s">
        <v>232</v>
      </c>
      <c r="E299" s="55" t="s">
        <v>168</v>
      </c>
      <c r="F299" s="42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64"/>
      <c r="AG299" s="64"/>
      <c r="AH299" s="64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>
        <v>7</v>
      </c>
      <c r="BV299" s="27"/>
      <c r="BW299" s="27"/>
      <c r="BX299" s="52">
        <v>2</v>
      </c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79">
        <f t="shared" si="4"/>
        <v>2</v>
      </c>
      <c r="ED299" s="14"/>
    </row>
    <row r="300" spans="2:134" ht="15.75" thickBot="1" x14ac:dyDescent="0.3">
      <c r="B300" s="14">
        <v>267</v>
      </c>
      <c r="C300" t="s">
        <v>773</v>
      </c>
      <c r="D300" s="47" t="s">
        <v>779</v>
      </c>
      <c r="E300" s="55" t="s">
        <v>284</v>
      </c>
      <c r="F300" s="42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64"/>
      <c r="AG300" s="64"/>
      <c r="AH300" s="64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52">
        <v>2</v>
      </c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>
        <v>7</v>
      </c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79">
        <f t="shared" si="4"/>
        <v>2</v>
      </c>
      <c r="ED300" s="14"/>
    </row>
    <row r="301" spans="2:134" ht="15.75" thickBot="1" x14ac:dyDescent="0.3">
      <c r="B301" s="14">
        <v>268</v>
      </c>
      <c r="C301" t="s">
        <v>774</v>
      </c>
      <c r="D301" s="47" t="s">
        <v>780</v>
      </c>
      <c r="E301" s="55" t="s">
        <v>401</v>
      </c>
      <c r="F301" s="42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64"/>
      <c r="AG301" s="64"/>
      <c r="AH301" s="64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52">
        <v>3</v>
      </c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79">
        <f t="shared" si="4"/>
        <v>1</v>
      </c>
      <c r="ED301" s="14"/>
    </row>
    <row r="302" spans="2:134" ht="15.75" thickBot="1" x14ac:dyDescent="0.3">
      <c r="B302" s="14">
        <v>269</v>
      </c>
      <c r="C302" t="s">
        <v>775</v>
      </c>
      <c r="D302" s="47" t="s">
        <v>778</v>
      </c>
      <c r="E302" s="3" t="s">
        <v>192</v>
      </c>
      <c r="F302" s="42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64"/>
      <c r="AG302" s="64"/>
      <c r="AH302" s="64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46">
        <v>8</v>
      </c>
      <c r="BW302" s="27"/>
      <c r="BX302" s="27"/>
      <c r="BY302" s="27"/>
      <c r="BZ302" s="27"/>
      <c r="CA302" s="27"/>
      <c r="CB302" s="27"/>
      <c r="CC302" s="27"/>
      <c r="CD302" s="27"/>
      <c r="CE302" s="27"/>
      <c r="CF302" s="52">
        <v>2</v>
      </c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79">
        <f t="shared" si="4"/>
        <v>2</v>
      </c>
      <c r="ED302" s="14"/>
    </row>
    <row r="303" spans="2:134" ht="15.75" thickBot="1" x14ac:dyDescent="0.3">
      <c r="B303" s="14">
        <v>270</v>
      </c>
      <c r="C303" t="s">
        <v>776</v>
      </c>
      <c r="D303" s="47" t="s">
        <v>777</v>
      </c>
      <c r="E303" s="3" t="s">
        <v>192</v>
      </c>
      <c r="F303" s="42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64"/>
      <c r="AG303" s="64"/>
      <c r="AH303" s="64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46">
        <v>9</v>
      </c>
      <c r="BW303" s="27"/>
      <c r="BX303" s="27"/>
      <c r="BY303" s="27"/>
      <c r="BZ303" s="27"/>
      <c r="CA303" s="27"/>
      <c r="CB303" s="27">
        <v>4</v>
      </c>
      <c r="CC303" s="27"/>
      <c r="CD303" s="27"/>
      <c r="CE303" s="27"/>
      <c r="CF303" s="27"/>
      <c r="CG303" s="27"/>
      <c r="CH303" s="27"/>
      <c r="CI303" s="27"/>
      <c r="CJ303" s="27"/>
      <c r="CK303" s="27">
        <v>6</v>
      </c>
      <c r="CL303" s="27"/>
      <c r="CM303" s="46">
        <v>10</v>
      </c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79">
        <f t="shared" si="4"/>
        <v>4</v>
      </c>
      <c r="ED303" s="14"/>
    </row>
    <row r="304" spans="2:134" ht="15.75" thickBot="1" x14ac:dyDescent="0.3">
      <c r="B304" s="14">
        <v>271</v>
      </c>
      <c r="C304" t="s">
        <v>781</v>
      </c>
      <c r="D304" s="53" t="s">
        <v>232</v>
      </c>
      <c r="E304" s="55" t="s">
        <v>401</v>
      </c>
      <c r="F304" s="42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64"/>
      <c r="AG304" s="64"/>
      <c r="AH304" s="64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52">
        <v>1</v>
      </c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>
        <v>6</v>
      </c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79">
        <f t="shared" si="4"/>
        <v>2</v>
      </c>
      <c r="ED304" s="14"/>
    </row>
    <row r="305" spans="2:134" ht="15.75" thickBot="1" x14ac:dyDescent="0.3">
      <c r="B305" s="14">
        <v>272</v>
      </c>
      <c r="C305" t="s">
        <v>782</v>
      </c>
      <c r="D305" s="47" t="s">
        <v>784</v>
      </c>
      <c r="E305" s="55" t="s">
        <v>360</v>
      </c>
      <c r="F305" s="42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64"/>
      <c r="AG305" s="64"/>
      <c r="AH305" s="64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52">
        <v>2</v>
      </c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79">
        <f t="shared" si="4"/>
        <v>1</v>
      </c>
      <c r="ED305" s="14"/>
    </row>
    <row r="306" spans="2:134" ht="15.75" thickBot="1" x14ac:dyDescent="0.3">
      <c r="B306" s="14">
        <v>273</v>
      </c>
      <c r="C306" t="s">
        <v>783</v>
      </c>
      <c r="D306" s="47" t="s">
        <v>785</v>
      </c>
      <c r="E306" s="55" t="s">
        <v>311</v>
      </c>
      <c r="F306" s="42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64"/>
      <c r="AG306" s="64"/>
      <c r="AH306" s="64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>
        <v>6</v>
      </c>
      <c r="BX306" s="27"/>
      <c r="BY306" s="27"/>
      <c r="BZ306" s="27"/>
      <c r="CA306" s="27"/>
      <c r="CB306" s="27"/>
      <c r="CC306" s="46">
        <v>10</v>
      </c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46">
        <v>9</v>
      </c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79">
        <f t="shared" si="4"/>
        <v>3</v>
      </c>
      <c r="ED306" s="14"/>
    </row>
    <row r="307" spans="2:134" ht="15.75" thickBot="1" x14ac:dyDescent="0.3">
      <c r="B307" s="14">
        <v>274</v>
      </c>
      <c r="C307" t="s">
        <v>787</v>
      </c>
      <c r="D307" s="47" t="s">
        <v>795</v>
      </c>
      <c r="E307" s="55" t="s">
        <v>335</v>
      </c>
      <c r="F307" s="42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64"/>
      <c r="AG307" s="64"/>
      <c r="AH307" s="64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52">
        <v>1</v>
      </c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79">
        <f t="shared" si="4"/>
        <v>1</v>
      </c>
      <c r="ED307" s="14"/>
    </row>
    <row r="308" spans="2:134" ht="15.75" thickBot="1" x14ac:dyDescent="0.3">
      <c r="B308" s="14">
        <v>275</v>
      </c>
      <c r="C308" t="s">
        <v>788</v>
      </c>
      <c r="D308" s="47" t="s">
        <v>796</v>
      </c>
      <c r="E308" s="55" t="s">
        <v>462</v>
      </c>
      <c r="F308" s="42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64"/>
      <c r="AG308" s="64"/>
      <c r="AH308" s="64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52">
        <v>3</v>
      </c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>
        <v>6</v>
      </c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79">
        <f t="shared" si="4"/>
        <v>2</v>
      </c>
      <c r="ED308" s="14"/>
    </row>
    <row r="309" spans="2:134" ht="15.75" thickBot="1" x14ac:dyDescent="0.3">
      <c r="B309" s="14">
        <v>276</v>
      </c>
      <c r="C309" t="s">
        <v>789</v>
      </c>
      <c r="D309" s="47" t="s">
        <v>797</v>
      </c>
      <c r="E309" s="55" t="s">
        <v>798</v>
      </c>
      <c r="F309" s="42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64"/>
      <c r="AG309" s="64"/>
      <c r="AH309" s="64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>
        <v>4</v>
      </c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79">
        <f t="shared" si="4"/>
        <v>1</v>
      </c>
      <c r="ED309" s="14"/>
    </row>
    <row r="310" spans="2:134" ht="15.75" thickBot="1" x14ac:dyDescent="0.3">
      <c r="B310" s="14">
        <v>277</v>
      </c>
      <c r="C310" t="s">
        <v>790</v>
      </c>
      <c r="D310" s="47" t="s">
        <v>799</v>
      </c>
      <c r="E310" s="3" t="s">
        <v>192</v>
      </c>
      <c r="F310" s="42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64"/>
      <c r="AG310" s="64"/>
      <c r="AH310" s="64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>
        <v>6</v>
      </c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46">
        <v>8</v>
      </c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79">
        <f t="shared" si="4"/>
        <v>2</v>
      </c>
      <c r="ED310" s="14"/>
    </row>
    <row r="311" spans="2:134" ht="15.75" thickBot="1" x14ac:dyDescent="0.3">
      <c r="B311" s="14">
        <v>278</v>
      </c>
      <c r="C311" t="s">
        <v>791</v>
      </c>
      <c r="D311" s="47" t="s">
        <v>800</v>
      </c>
      <c r="E311" s="55" t="s">
        <v>284</v>
      </c>
      <c r="F311" s="42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64"/>
      <c r="AG311" s="64"/>
      <c r="AH311" s="64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46">
        <v>8</v>
      </c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79">
        <f t="shared" si="4"/>
        <v>1</v>
      </c>
      <c r="ED311" s="14"/>
    </row>
    <row r="312" spans="2:134" ht="15.75" thickBot="1" x14ac:dyDescent="0.3">
      <c r="B312" s="14">
        <v>279</v>
      </c>
      <c r="C312" t="s">
        <v>792</v>
      </c>
      <c r="D312" s="53" t="s">
        <v>232</v>
      </c>
      <c r="E312" s="55" t="s">
        <v>233</v>
      </c>
      <c r="F312" s="42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64"/>
      <c r="AG312" s="64"/>
      <c r="AH312" s="64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46">
        <v>9</v>
      </c>
      <c r="BY312" s="27"/>
      <c r="BZ312" s="27"/>
      <c r="CA312" s="27"/>
      <c r="CB312" s="27"/>
      <c r="CC312" s="27"/>
      <c r="CD312" s="27"/>
      <c r="CE312" s="27"/>
      <c r="CF312" s="27"/>
      <c r="CG312" s="27">
        <v>7</v>
      </c>
      <c r="CH312" s="27"/>
      <c r="CI312" s="27"/>
      <c r="CJ312" s="27"/>
      <c r="CK312" s="27"/>
      <c r="CL312" s="27"/>
      <c r="CM312" s="27"/>
      <c r="CN312" s="46">
        <v>10</v>
      </c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79">
        <f t="shared" si="4"/>
        <v>3</v>
      </c>
      <c r="ED312" s="14"/>
    </row>
    <row r="313" spans="2:134" ht="15" customHeight="1" thickBot="1" x14ac:dyDescent="0.3">
      <c r="B313" s="14">
        <v>280</v>
      </c>
      <c r="C313" t="s">
        <v>793</v>
      </c>
      <c r="D313" s="47" t="s">
        <v>794</v>
      </c>
      <c r="E313" s="3" t="s">
        <v>192</v>
      </c>
      <c r="F313" s="42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64"/>
      <c r="AG313" s="64"/>
      <c r="AH313" s="64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46">
        <v>10</v>
      </c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>
        <v>6</v>
      </c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79">
        <f t="shared" si="4"/>
        <v>2</v>
      </c>
      <c r="ED313" s="14"/>
    </row>
    <row r="314" spans="2:134" ht="15" customHeight="1" thickBot="1" x14ac:dyDescent="0.3">
      <c r="B314" s="14">
        <v>281</v>
      </c>
      <c r="C314" t="s">
        <v>806</v>
      </c>
      <c r="D314" s="53" t="s">
        <v>232</v>
      </c>
      <c r="E314" s="55" t="s">
        <v>233</v>
      </c>
      <c r="F314" s="42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64"/>
      <c r="AG314" s="64"/>
      <c r="AH314" s="64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52">
        <v>1</v>
      </c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79">
        <f t="shared" si="4"/>
        <v>1</v>
      </c>
      <c r="ED314" s="14"/>
    </row>
    <row r="315" spans="2:134" ht="15" customHeight="1" thickBot="1" x14ac:dyDescent="0.3">
      <c r="B315" s="14">
        <v>282</v>
      </c>
      <c r="C315" t="s">
        <v>807</v>
      </c>
      <c r="D315" s="47" t="s">
        <v>812</v>
      </c>
      <c r="E315" s="3" t="s">
        <v>813</v>
      </c>
      <c r="F315" s="42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64"/>
      <c r="AG315" s="64"/>
      <c r="AH315" s="64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52">
        <v>2</v>
      </c>
      <c r="BZ315" s="27"/>
      <c r="CA315" s="27"/>
      <c r="CB315" s="27"/>
      <c r="CC315" s="27">
        <v>4</v>
      </c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79">
        <f t="shared" si="4"/>
        <v>2</v>
      </c>
      <c r="ED315" s="14"/>
    </row>
    <row r="316" spans="2:134" ht="15" customHeight="1" thickBot="1" x14ac:dyDescent="0.3">
      <c r="B316" s="14">
        <v>283</v>
      </c>
      <c r="C316" t="s">
        <v>808</v>
      </c>
      <c r="D316" s="53" t="s">
        <v>232</v>
      </c>
      <c r="E316" s="55" t="s">
        <v>233</v>
      </c>
      <c r="F316" s="42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64"/>
      <c r="AG316" s="64"/>
      <c r="AH316" s="64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52">
        <v>3</v>
      </c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46">
        <v>9</v>
      </c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79">
        <f t="shared" si="4"/>
        <v>2</v>
      </c>
      <c r="ED316" s="14"/>
    </row>
    <row r="317" spans="2:134" ht="15" customHeight="1" thickBot="1" x14ac:dyDescent="0.3">
      <c r="B317" s="14">
        <v>284</v>
      </c>
      <c r="C317" t="s">
        <v>809</v>
      </c>
      <c r="D317" s="47" t="s">
        <v>811</v>
      </c>
      <c r="E317" s="3" t="s">
        <v>192</v>
      </c>
      <c r="F317" s="42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64"/>
      <c r="AG317" s="64"/>
      <c r="AH317" s="64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46">
        <v>8</v>
      </c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79">
        <f t="shared" si="4"/>
        <v>1</v>
      </c>
      <c r="ED317" s="14"/>
    </row>
    <row r="318" spans="2:134" ht="15" customHeight="1" thickBot="1" x14ac:dyDescent="0.3">
      <c r="B318" s="14">
        <v>285</v>
      </c>
      <c r="C318" t="s">
        <v>810</v>
      </c>
      <c r="D318" s="47" t="s">
        <v>814</v>
      </c>
      <c r="E318" s="3" t="s">
        <v>192</v>
      </c>
      <c r="F318" s="42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64"/>
      <c r="AG318" s="64"/>
      <c r="AH318" s="64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46">
        <v>9</v>
      </c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46">
        <v>9</v>
      </c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79">
        <f t="shared" si="4"/>
        <v>2</v>
      </c>
      <c r="ED318" s="14"/>
    </row>
    <row r="319" spans="2:134" ht="15" customHeight="1" thickBot="1" x14ac:dyDescent="0.3">
      <c r="B319" s="14">
        <v>286</v>
      </c>
      <c r="C319" t="s">
        <v>816</v>
      </c>
      <c r="D319" s="53" t="s">
        <v>232</v>
      </c>
      <c r="E319" s="55" t="s">
        <v>822</v>
      </c>
      <c r="F319" s="42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64"/>
      <c r="AG319" s="64"/>
      <c r="AH319" s="64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52">
        <v>1</v>
      </c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79">
        <f t="shared" si="4"/>
        <v>1</v>
      </c>
      <c r="ED319" s="14"/>
    </row>
    <row r="320" spans="2:134" ht="15" customHeight="1" thickBot="1" x14ac:dyDescent="0.3">
      <c r="B320" s="14">
        <v>287</v>
      </c>
      <c r="C320" t="s">
        <v>817</v>
      </c>
      <c r="D320" s="53" t="s">
        <v>823</v>
      </c>
      <c r="E320" s="3" t="s">
        <v>192</v>
      </c>
      <c r="F320" s="42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64"/>
      <c r="AG320" s="64"/>
      <c r="AH320" s="64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52">
        <v>3</v>
      </c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79">
        <f t="shared" si="4"/>
        <v>1</v>
      </c>
      <c r="ED320" s="14"/>
    </row>
    <row r="321" spans="2:134" ht="15" customHeight="1" thickBot="1" x14ac:dyDescent="0.3">
      <c r="B321" s="14">
        <v>288</v>
      </c>
      <c r="C321" t="s">
        <v>818</v>
      </c>
      <c r="D321" s="53" t="s">
        <v>232</v>
      </c>
      <c r="E321" s="55" t="s">
        <v>824</v>
      </c>
      <c r="F321" s="42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64"/>
      <c r="AG321" s="64"/>
      <c r="AH321" s="64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>
        <v>4</v>
      </c>
      <c r="CA321" s="27"/>
      <c r="CB321" s="27">
        <v>6</v>
      </c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46">
        <v>9</v>
      </c>
      <c r="CS321" s="27"/>
      <c r="CT321" s="27"/>
      <c r="CU321" s="46">
        <v>10</v>
      </c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46">
        <v>8</v>
      </c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79">
        <f t="shared" si="4"/>
        <v>5</v>
      </c>
      <c r="ED321" s="14"/>
    </row>
    <row r="322" spans="2:134" ht="15" customHeight="1" thickBot="1" x14ac:dyDescent="0.3">
      <c r="B322" s="14">
        <v>289</v>
      </c>
      <c r="C322" t="s">
        <v>819</v>
      </c>
      <c r="D322" s="47" t="s">
        <v>821</v>
      </c>
      <c r="E322" s="3" t="s">
        <v>192</v>
      </c>
      <c r="F322" s="42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64"/>
      <c r="AG322" s="64"/>
      <c r="AH322" s="64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>
        <v>5</v>
      </c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79">
        <f t="shared" si="4"/>
        <v>1</v>
      </c>
      <c r="ED322" s="14"/>
    </row>
    <row r="323" spans="2:134" ht="15" customHeight="1" thickBot="1" x14ac:dyDescent="0.3">
      <c r="B323" s="14">
        <v>290</v>
      </c>
      <c r="C323" t="s">
        <v>820</v>
      </c>
      <c r="D323" s="47" t="s">
        <v>244</v>
      </c>
      <c r="E323" s="3" t="s">
        <v>192</v>
      </c>
      <c r="F323" s="42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64"/>
      <c r="AG323" s="64"/>
      <c r="AH323" s="64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>
        <v>6</v>
      </c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46">
        <v>8</v>
      </c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52">
        <v>3</v>
      </c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79">
        <f t="shared" si="4"/>
        <v>3</v>
      </c>
      <c r="ED323" s="14"/>
    </row>
    <row r="324" spans="2:134" ht="15" customHeight="1" thickBot="1" x14ac:dyDescent="0.3">
      <c r="B324" s="14">
        <v>291</v>
      </c>
      <c r="C324" t="s">
        <v>826</v>
      </c>
      <c r="D324" s="47" t="s">
        <v>826</v>
      </c>
      <c r="E324" s="3" t="s">
        <v>192</v>
      </c>
      <c r="F324" s="42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64"/>
      <c r="AG324" s="64"/>
      <c r="AH324" s="64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52">
        <v>1</v>
      </c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79">
        <f t="shared" si="4"/>
        <v>1</v>
      </c>
      <c r="ED324" s="14"/>
    </row>
    <row r="325" spans="2:134" ht="15" customHeight="1" thickBot="1" x14ac:dyDescent="0.3">
      <c r="B325" s="14">
        <v>292</v>
      </c>
      <c r="C325" t="s">
        <v>827</v>
      </c>
      <c r="D325" s="47" t="s">
        <v>829</v>
      </c>
      <c r="E325" s="3" t="s">
        <v>192</v>
      </c>
      <c r="F325" s="42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64"/>
      <c r="AG325" s="64"/>
      <c r="AH325" s="64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52">
        <v>2</v>
      </c>
      <c r="CB325" s="27"/>
      <c r="CC325" s="27"/>
      <c r="CD325" s="27"/>
      <c r="CE325" s="27"/>
      <c r="CF325" s="27">
        <v>5</v>
      </c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79">
        <f t="shared" si="4"/>
        <v>2</v>
      </c>
      <c r="ED325" s="14"/>
    </row>
    <row r="326" spans="2:134" ht="15" customHeight="1" thickBot="1" x14ac:dyDescent="0.3">
      <c r="B326" s="14">
        <v>293</v>
      </c>
      <c r="C326" t="s">
        <v>843</v>
      </c>
      <c r="D326" s="47" t="s">
        <v>828</v>
      </c>
      <c r="E326" s="55" t="s">
        <v>284</v>
      </c>
      <c r="F326" s="42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64"/>
      <c r="AG326" s="64"/>
      <c r="AH326" s="64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52">
        <v>3</v>
      </c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79">
        <f t="shared" si="4"/>
        <v>1</v>
      </c>
      <c r="ED326" s="14"/>
    </row>
    <row r="327" spans="2:134" ht="15" customHeight="1" thickBot="1" x14ac:dyDescent="0.3">
      <c r="B327" s="14">
        <v>294</v>
      </c>
      <c r="C327" t="s">
        <v>837</v>
      </c>
      <c r="D327" s="47" t="s">
        <v>313</v>
      </c>
      <c r="E327" s="55" t="s">
        <v>200</v>
      </c>
      <c r="F327" s="42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64"/>
      <c r="AG327" s="64"/>
      <c r="AH327" s="64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52">
        <v>1</v>
      </c>
      <c r="CC327" s="27"/>
      <c r="CD327" s="27"/>
      <c r="CE327" s="27"/>
      <c r="CF327" s="27"/>
      <c r="CG327" s="27"/>
      <c r="CH327" s="27"/>
      <c r="CI327" s="46">
        <v>9</v>
      </c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79">
        <f t="shared" si="4"/>
        <v>2</v>
      </c>
      <c r="ED327" s="14"/>
    </row>
    <row r="328" spans="2:134" ht="15" customHeight="1" thickBot="1" x14ac:dyDescent="0.3">
      <c r="B328" s="14">
        <v>295</v>
      </c>
      <c r="C328" t="s">
        <v>838</v>
      </c>
      <c r="D328" s="53" t="s">
        <v>232</v>
      </c>
      <c r="E328" s="55" t="s">
        <v>844</v>
      </c>
      <c r="F328" s="42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64"/>
      <c r="AG328" s="64"/>
      <c r="AH328" s="64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52">
        <v>2</v>
      </c>
      <c r="CC328" s="27"/>
      <c r="CD328" s="27"/>
      <c r="CE328" s="46">
        <v>10</v>
      </c>
      <c r="CF328" s="27"/>
      <c r="CG328" s="27"/>
      <c r="CH328" s="27"/>
      <c r="CI328" s="27"/>
      <c r="CJ328" s="27">
        <v>7</v>
      </c>
      <c r="CK328" s="27"/>
      <c r="CL328" s="52">
        <v>2</v>
      </c>
      <c r="CM328" s="27"/>
      <c r="CN328" s="27"/>
      <c r="CO328" s="27"/>
      <c r="CP328" s="27"/>
      <c r="CQ328" s="27"/>
      <c r="CR328" s="27"/>
      <c r="CS328" s="27"/>
      <c r="CT328" s="27">
        <v>7</v>
      </c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79">
        <f t="shared" si="4"/>
        <v>5</v>
      </c>
      <c r="ED328" s="14"/>
    </row>
    <row r="329" spans="2:134" ht="15" customHeight="1" thickBot="1" x14ac:dyDescent="0.3">
      <c r="B329" s="14">
        <v>296</v>
      </c>
      <c r="C329" t="s">
        <v>839</v>
      </c>
      <c r="D329" s="53" t="s">
        <v>232</v>
      </c>
      <c r="E329" s="3" t="s">
        <v>192</v>
      </c>
      <c r="F329" s="42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64"/>
      <c r="AG329" s="64"/>
      <c r="AH329" s="64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>
        <v>5</v>
      </c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46">
        <v>8</v>
      </c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79">
        <f t="shared" si="4"/>
        <v>2</v>
      </c>
      <c r="ED329" s="14"/>
    </row>
    <row r="330" spans="2:134" ht="15" customHeight="1" thickBot="1" x14ac:dyDescent="0.3">
      <c r="B330" s="14">
        <v>297</v>
      </c>
      <c r="C330" t="s">
        <v>840</v>
      </c>
      <c r="D330" s="53" t="s">
        <v>232</v>
      </c>
      <c r="E330" s="55" t="s">
        <v>233</v>
      </c>
      <c r="F330" s="42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64"/>
      <c r="AG330" s="64"/>
      <c r="AH330" s="64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>
        <v>7</v>
      </c>
      <c r="CC330" s="27"/>
      <c r="CD330" s="27"/>
      <c r="CE330" s="27"/>
      <c r="CF330" s="27"/>
      <c r="CG330" s="27"/>
      <c r="CH330" s="27"/>
      <c r="CI330" s="27">
        <v>4</v>
      </c>
      <c r="CJ330" s="27">
        <v>4</v>
      </c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79">
        <f t="shared" si="4"/>
        <v>3</v>
      </c>
      <c r="ED330" s="14"/>
    </row>
    <row r="331" spans="2:134" ht="15" customHeight="1" thickBot="1" x14ac:dyDescent="0.3">
      <c r="B331" s="14">
        <v>298</v>
      </c>
      <c r="C331" t="s">
        <v>841</v>
      </c>
      <c r="D331" s="53" t="s">
        <v>232</v>
      </c>
      <c r="E331" s="55" t="s">
        <v>233</v>
      </c>
      <c r="F331" s="42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64"/>
      <c r="AG331" s="64"/>
      <c r="AH331" s="64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46">
        <v>8</v>
      </c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79">
        <f t="shared" si="4"/>
        <v>1</v>
      </c>
      <c r="ED331" s="14"/>
    </row>
    <row r="332" spans="2:134" ht="15" customHeight="1" thickBot="1" x14ac:dyDescent="0.3">
      <c r="B332" s="14">
        <v>299</v>
      </c>
      <c r="C332" t="s">
        <v>842</v>
      </c>
      <c r="D332" s="47" t="s">
        <v>244</v>
      </c>
      <c r="E332" s="3" t="s">
        <v>192</v>
      </c>
      <c r="F332" s="42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64"/>
      <c r="AG332" s="64"/>
      <c r="AH332" s="64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46">
        <v>9</v>
      </c>
      <c r="CC332" s="27"/>
      <c r="CD332" s="27"/>
      <c r="CE332" s="27"/>
      <c r="CF332" s="27"/>
      <c r="CG332" s="27"/>
      <c r="CH332" s="46">
        <v>8</v>
      </c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79">
        <f t="shared" si="4"/>
        <v>2</v>
      </c>
      <c r="ED332" s="14"/>
    </row>
    <row r="333" spans="2:134" ht="15" customHeight="1" thickBot="1" x14ac:dyDescent="0.3">
      <c r="B333" s="14">
        <v>300</v>
      </c>
      <c r="C333" t="s">
        <v>847</v>
      </c>
      <c r="D333" s="53" t="s">
        <v>232</v>
      </c>
      <c r="E333" s="55" t="s">
        <v>272</v>
      </c>
      <c r="F333" s="42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64"/>
      <c r="AG333" s="64"/>
      <c r="AH333" s="64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52">
        <v>1</v>
      </c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52">
        <v>2</v>
      </c>
      <c r="CV333" s="27"/>
      <c r="CW333" s="27"/>
      <c r="CX333" s="27"/>
      <c r="CY333" s="27"/>
      <c r="CZ333" s="27">
        <v>6</v>
      </c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>
        <v>5</v>
      </c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79">
        <f t="shared" si="4"/>
        <v>4</v>
      </c>
      <c r="ED333" s="14"/>
    </row>
    <row r="334" spans="2:134" ht="15" customHeight="1" thickBot="1" x14ac:dyDescent="0.3">
      <c r="B334" s="14">
        <v>301</v>
      </c>
      <c r="C334" t="s">
        <v>848</v>
      </c>
      <c r="D334" s="47" t="s">
        <v>851</v>
      </c>
      <c r="E334" s="3" t="s">
        <v>192</v>
      </c>
      <c r="F334" s="42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64"/>
      <c r="AG334" s="64"/>
      <c r="AH334" s="64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>
        <v>4</v>
      </c>
      <c r="CE334" s="27"/>
      <c r="CF334" s="27"/>
      <c r="CG334" s="27">
        <v>4</v>
      </c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46">
        <v>8</v>
      </c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79">
        <f t="shared" si="4"/>
        <v>3</v>
      </c>
      <c r="ED334" s="14"/>
    </row>
    <row r="335" spans="2:134" ht="15" customHeight="1" thickBot="1" x14ac:dyDescent="0.3">
      <c r="B335" s="14">
        <v>302</v>
      </c>
      <c r="C335" t="s">
        <v>849</v>
      </c>
      <c r="D335" s="53" t="s">
        <v>232</v>
      </c>
      <c r="E335" s="55" t="s">
        <v>233</v>
      </c>
      <c r="F335" s="42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64"/>
      <c r="AG335" s="64"/>
      <c r="AH335" s="64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>
        <v>8</v>
      </c>
      <c r="CE335" s="27"/>
      <c r="CF335" s="27"/>
      <c r="CG335" s="46">
        <v>9</v>
      </c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79">
        <f t="shared" si="4"/>
        <v>2</v>
      </c>
      <c r="ED335" s="14"/>
    </row>
    <row r="336" spans="2:134" ht="15" customHeight="1" thickBot="1" x14ac:dyDescent="0.3">
      <c r="B336" s="14">
        <v>303</v>
      </c>
      <c r="C336" t="s">
        <v>856</v>
      </c>
      <c r="D336" s="47" t="s">
        <v>861</v>
      </c>
      <c r="E336" s="55" t="s">
        <v>272</v>
      </c>
      <c r="F336" s="42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64"/>
      <c r="AG336" s="64"/>
      <c r="AH336" s="64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52">
        <v>1</v>
      </c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52">
        <v>3</v>
      </c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79">
        <f t="shared" si="4"/>
        <v>2</v>
      </c>
      <c r="ED336" s="14"/>
    </row>
    <row r="337" spans="2:134" ht="15" customHeight="1" thickBot="1" x14ac:dyDescent="0.3">
      <c r="B337" s="14">
        <v>304</v>
      </c>
      <c r="C337" t="s">
        <v>862</v>
      </c>
      <c r="D337" s="53" t="s">
        <v>232</v>
      </c>
      <c r="E337" s="3" t="s">
        <v>192</v>
      </c>
      <c r="F337" s="42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64"/>
      <c r="AG337" s="64"/>
      <c r="AH337" s="64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52">
        <v>2</v>
      </c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>
        <v>7</v>
      </c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79">
        <f t="shared" si="4"/>
        <v>2</v>
      </c>
      <c r="ED337" s="14"/>
    </row>
    <row r="338" spans="2:134" ht="15" customHeight="1" thickBot="1" x14ac:dyDescent="0.3">
      <c r="B338" s="14">
        <v>305</v>
      </c>
      <c r="C338" t="s">
        <v>857</v>
      </c>
      <c r="D338" s="47" t="s">
        <v>865</v>
      </c>
      <c r="E338" s="55" t="s">
        <v>311</v>
      </c>
      <c r="F338" s="42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64"/>
      <c r="AG338" s="64"/>
      <c r="AH338" s="64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52">
        <v>1</v>
      </c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79">
        <f t="shared" si="4"/>
        <v>1</v>
      </c>
      <c r="ED338" s="14"/>
    </row>
    <row r="339" spans="2:134" ht="15" customHeight="1" thickBot="1" x14ac:dyDescent="0.3">
      <c r="B339" s="14">
        <v>306</v>
      </c>
      <c r="C339" t="s">
        <v>858</v>
      </c>
      <c r="D339" s="47" t="s">
        <v>858</v>
      </c>
      <c r="E339" s="55" t="s">
        <v>863</v>
      </c>
      <c r="F339" s="42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64"/>
      <c r="AG339" s="64"/>
      <c r="AH339" s="64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52">
        <v>3</v>
      </c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79">
        <f t="shared" si="4"/>
        <v>1</v>
      </c>
      <c r="ED339" s="14"/>
    </row>
    <row r="340" spans="2:134" ht="15" customHeight="1" thickBot="1" x14ac:dyDescent="0.3">
      <c r="B340" s="14">
        <v>307</v>
      </c>
      <c r="C340" t="s">
        <v>859</v>
      </c>
      <c r="D340" s="47" t="s">
        <v>144</v>
      </c>
      <c r="E340" s="3" t="s">
        <v>192</v>
      </c>
      <c r="F340" s="42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64"/>
      <c r="AG340" s="64"/>
      <c r="AH340" s="64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>
        <v>7</v>
      </c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79">
        <f t="shared" si="4"/>
        <v>1</v>
      </c>
      <c r="ED340" s="14"/>
    </row>
    <row r="341" spans="2:134" ht="15" customHeight="1" thickBot="1" x14ac:dyDescent="0.3">
      <c r="B341" s="14">
        <v>308</v>
      </c>
      <c r="C341" t="s">
        <v>860</v>
      </c>
      <c r="D341" s="47" t="s">
        <v>864</v>
      </c>
      <c r="E341" s="3" t="s">
        <v>192</v>
      </c>
      <c r="F341" s="42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64"/>
      <c r="AG341" s="64"/>
      <c r="AH341" s="64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46">
        <v>9</v>
      </c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52">
        <v>3</v>
      </c>
      <c r="DM341" s="27"/>
      <c r="DN341" s="27"/>
      <c r="DO341" s="46">
        <v>10</v>
      </c>
      <c r="DP341" s="27"/>
      <c r="DQ341" s="27"/>
      <c r="DR341" s="27"/>
      <c r="DS341" s="27"/>
      <c r="DT341" s="27">
        <v>5</v>
      </c>
      <c r="DU341" s="27"/>
      <c r="DV341" s="27"/>
      <c r="DW341" s="27"/>
      <c r="DX341" s="27"/>
      <c r="DY341" s="27"/>
      <c r="DZ341" s="27"/>
      <c r="EA341" s="27"/>
      <c r="EB341" s="27"/>
      <c r="EC341" s="79">
        <f t="shared" si="4"/>
        <v>4</v>
      </c>
      <c r="ED341" s="14"/>
    </row>
    <row r="342" spans="2:134" ht="15" customHeight="1" thickBot="1" x14ac:dyDescent="0.3">
      <c r="B342" s="14">
        <v>309</v>
      </c>
      <c r="C342" t="s">
        <v>870</v>
      </c>
      <c r="D342" s="47" t="s">
        <v>870</v>
      </c>
      <c r="E342" s="55" t="s">
        <v>872</v>
      </c>
      <c r="F342" s="42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64"/>
      <c r="AG342" s="64"/>
      <c r="AH342" s="64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52">
        <v>1</v>
      </c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52">
        <v>2</v>
      </c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79">
        <f t="shared" si="4"/>
        <v>2</v>
      </c>
      <c r="ED342" s="14"/>
    </row>
    <row r="343" spans="2:134" ht="15" customHeight="1" thickBot="1" x14ac:dyDescent="0.3">
      <c r="B343" s="14">
        <v>310</v>
      </c>
      <c r="C343" t="s">
        <v>871</v>
      </c>
      <c r="D343" s="47" t="s">
        <v>871</v>
      </c>
      <c r="E343" s="55" t="s">
        <v>272</v>
      </c>
      <c r="F343" s="42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64"/>
      <c r="AG343" s="64"/>
      <c r="AH343" s="64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>
        <v>5</v>
      </c>
      <c r="CH343" s="27"/>
      <c r="CI343" s="27">
        <v>5</v>
      </c>
      <c r="CJ343" s="27"/>
      <c r="CK343" s="27"/>
      <c r="CL343" s="27"/>
      <c r="CM343" s="27"/>
      <c r="CN343" s="27"/>
      <c r="CO343" s="46">
        <v>10</v>
      </c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79">
        <f t="shared" si="4"/>
        <v>3</v>
      </c>
      <c r="ED343" s="14"/>
    </row>
    <row r="344" spans="2:134" ht="15" customHeight="1" thickBot="1" x14ac:dyDescent="0.3">
      <c r="B344" s="14">
        <v>311</v>
      </c>
      <c r="C344" t="s">
        <v>882</v>
      </c>
      <c r="D344" s="47" t="s">
        <v>890</v>
      </c>
      <c r="E344" s="55" t="s">
        <v>891</v>
      </c>
      <c r="F344" s="42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64"/>
      <c r="AG344" s="64"/>
      <c r="AH344" s="64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52">
        <v>1</v>
      </c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>
        <v>7</v>
      </c>
      <c r="CZ344" s="27">
        <v>5</v>
      </c>
      <c r="DA344" s="27"/>
      <c r="DB344" s="46">
        <v>9</v>
      </c>
      <c r="DC344" s="27"/>
      <c r="DD344" s="27">
        <v>7</v>
      </c>
      <c r="DE344" s="27"/>
      <c r="DF344" s="46">
        <v>8</v>
      </c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79">
        <f t="shared" si="4"/>
        <v>6</v>
      </c>
      <c r="ED344" s="14"/>
    </row>
    <row r="345" spans="2:134" ht="15" customHeight="1" thickBot="1" x14ac:dyDescent="0.3">
      <c r="B345" s="14">
        <v>312</v>
      </c>
      <c r="C345" t="s">
        <v>883</v>
      </c>
      <c r="D345" s="47" t="s">
        <v>887</v>
      </c>
      <c r="E345" s="55" t="s">
        <v>200</v>
      </c>
      <c r="F345" s="42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64"/>
      <c r="AG345" s="64"/>
      <c r="AH345" s="64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>
        <v>4</v>
      </c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79">
        <f t="shared" si="4"/>
        <v>1</v>
      </c>
      <c r="ED345" s="14"/>
    </row>
    <row r="346" spans="2:134" ht="15" customHeight="1" thickBot="1" x14ac:dyDescent="0.3">
      <c r="B346" s="14">
        <v>313</v>
      </c>
      <c r="C346" t="s">
        <v>884</v>
      </c>
      <c r="D346" s="47" t="s">
        <v>892</v>
      </c>
      <c r="E346" s="55" t="s">
        <v>200</v>
      </c>
      <c r="F346" s="42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64"/>
      <c r="AG346" s="64"/>
      <c r="AH346" s="64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>
        <v>7</v>
      </c>
      <c r="CI346" s="27"/>
      <c r="CJ346" s="27"/>
      <c r="CK346" s="27"/>
      <c r="CL346" s="27"/>
      <c r="CM346" s="27"/>
      <c r="CN346" s="27"/>
      <c r="CO346" s="27"/>
      <c r="CP346" s="27">
        <v>7</v>
      </c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79">
        <f t="shared" si="4"/>
        <v>2</v>
      </c>
      <c r="ED346" s="14"/>
    </row>
    <row r="347" spans="2:134" ht="15" customHeight="1" thickBot="1" x14ac:dyDescent="0.3">
      <c r="B347" s="14">
        <v>314</v>
      </c>
      <c r="C347" t="s">
        <v>886</v>
      </c>
      <c r="D347" s="47" t="s">
        <v>888</v>
      </c>
      <c r="E347" s="55" t="s">
        <v>889</v>
      </c>
      <c r="F347" s="42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64"/>
      <c r="AG347" s="64"/>
      <c r="AH347" s="64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52">
        <v>1</v>
      </c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>
        <v>6</v>
      </c>
      <c r="DX347" s="27"/>
      <c r="DY347" s="27"/>
      <c r="DZ347" s="27"/>
      <c r="EA347" s="27"/>
      <c r="EB347" s="27"/>
      <c r="EC347" s="79">
        <f t="shared" si="4"/>
        <v>2</v>
      </c>
      <c r="ED347" s="14"/>
    </row>
    <row r="348" spans="2:134" ht="15" customHeight="1" thickBot="1" x14ac:dyDescent="0.3">
      <c r="B348" s="14">
        <v>315</v>
      </c>
      <c r="C348" t="s">
        <v>893</v>
      </c>
      <c r="D348" s="47" t="s">
        <v>861</v>
      </c>
      <c r="E348" s="55" t="s">
        <v>272</v>
      </c>
      <c r="F348" s="42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64"/>
      <c r="AG348" s="64"/>
      <c r="AH348" s="64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52">
        <v>2</v>
      </c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79">
        <f t="shared" si="4"/>
        <v>1</v>
      </c>
      <c r="ED348" s="14"/>
    </row>
    <row r="349" spans="2:134" ht="15" customHeight="1" thickBot="1" x14ac:dyDescent="0.3">
      <c r="B349" s="14">
        <v>316</v>
      </c>
      <c r="C349" t="s">
        <v>894</v>
      </c>
      <c r="D349" s="47" t="s">
        <v>897</v>
      </c>
      <c r="E349" s="3" t="s">
        <v>192</v>
      </c>
      <c r="F349" s="42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64"/>
      <c r="AG349" s="64"/>
      <c r="AH349" s="64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52">
        <v>3</v>
      </c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79">
        <f t="shared" si="4"/>
        <v>1</v>
      </c>
      <c r="ED349" s="14"/>
    </row>
    <row r="350" spans="2:134" ht="15" customHeight="1" thickBot="1" x14ac:dyDescent="0.3">
      <c r="B350" s="14">
        <v>317</v>
      </c>
      <c r="C350" t="s">
        <v>895</v>
      </c>
      <c r="D350" s="47" t="s">
        <v>896</v>
      </c>
      <c r="E350" s="3" t="s">
        <v>192</v>
      </c>
      <c r="F350" s="42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64"/>
      <c r="AG350" s="64"/>
      <c r="AH350" s="64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>
        <v>6</v>
      </c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46">
        <v>9</v>
      </c>
      <c r="DV350" s="27"/>
      <c r="DW350" s="27"/>
      <c r="DX350" s="27"/>
      <c r="DY350" s="27"/>
      <c r="DZ350" s="27"/>
      <c r="EA350" s="27"/>
      <c r="EB350" s="27">
        <v>5</v>
      </c>
      <c r="EC350" s="79">
        <f t="shared" si="4"/>
        <v>3</v>
      </c>
      <c r="ED350" s="14"/>
    </row>
    <row r="351" spans="2:134" ht="15" customHeight="1" thickBot="1" x14ac:dyDescent="0.3">
      <c r="B351" s="14">
        <v>318</v>
      </c>
      <c r="C351" t="s">
        <v>901</v>
      </c>
      <c r="D351" s="47" t="s">
        <v>901</v>
      </c>
      <c r="E351" s="3" t="s">
        <v>910</v>
      </c>
      <c r="F351" s="42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64"/>
      <c r="AG351" s="64"/>
      <c r="AH351" s="64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52">
        <v>1</v>
      </c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79">
        <f t="shared" si="4"/>
        <v>1</v>
      </c>
      <c r="ED351" s="14"/>
    </row>
    <row r="352" spans="2:134" ht="15" customHeight="1" thickBot="1" x14ac:dyDescent="0.3">
      <c r="B352" s="14">
        <v>319</v>
      </c>
      <c r="C352" t="s">
        <v>902</v>
      </c>
      <c r="D352" s="53" t="s">
        <v>232</v>
      </c>
      <c r="E352" s="55" t="s">
        <v>907</v>
      </c>
      <c r="F352" s="42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64"/>
      <c r="AG352" s="64"/>
      <c r="AH352" s="64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52">
        <v>2</v>
      </c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79">
        <f t="shared" si="4"/>
        <v>1</v>
      </c>
      <c r="ED352" s="14"/>
    </row>
    <row r="353" spans="2:134" ht="15" customHeight="1" thickBot="1" x14ac:dyDescent="0.3">
      <c r="B353" s="14">
        <v>320</v>
      </c>
      <c r="C353" t="s">
        <v>903</v>
      </c>
      <c r="D353" s="47" t="s">
        <v>224</v>
      </c>
      <c r="E353" s="3" t="s">
        <v>192</v>
      </c>
      <c r="F353" s="42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64"/>
      <c r="AG353" s="64"/>
      <c r="AH353" s="64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52">
        <v>3</v>
      </c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>
        <v>6</v>
      </c>
      <c r="DU353" s="27"/>
      <c r="DV353" s="27"/>
      <c r="DW353" s="46">
        <v>10</v>
      </c>
      <c r="DX353" s="27"/>
      <c r="DY353" s="27"/>
      <c r="DZ353" s="27"/>
      <c r="EA353" s="27"/>
      <c r="EB353" s="27"/>
      <c r="EC353" s="79">
        <f t="shared" si="4"/>
        <v>3</v>
      </c>
      <c r="ED353" s="14"/>
    </row>
    <row r="354" spans="2:134" ht="15" customHeight="1" thickBot="1" x14ac:dyDescent="0.3">
      <c r="B354" s="14">
        <v>321</v>
      </c>
      <c r="C354" t="s">
        <v>904</v>
      </c>
      <c r="D354" s="47" t="s">
        <v>908</v>
      </c>
      <c r="E354" s="55" t="s">
        <v>909</v>
      </c>
      <c r="F354" s="42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64"/>
      <c r="AG354" s="64"/>
      <c r="AH354" s="64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>
        <v>5</v>
      </c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46">
        <v>10</v>
      </c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79">
        <f t="shared" ref="EC354:EC417" si="5">COUNTIF(F354:EB354,"&gt;-1")</f>
        <v>2</v>
      </c>
      <c r="ED354" s="14"/>
    </row>
    <row r="355" spans="2:134" ht="15" customHeight="1" thickBot="1" x14ac:dyDescent="0.3">
      <c r="B355" s="14">
        <v>322</v>
      </c>
      <c r="C355" t="s">
        <v>905</v>
      </c>
      <c r="D355" s="47" t="s">
        <v>906</v>
      </c>
      <c r="E355" s="3" t="s">
        <v>192</v>
      </c>
      <c r="F355" s="42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64"/>
      <c r="AG355" s="64"/>
      <c r="AH355" s="64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>
        <v>7</v>
      </c>
      <c r="CL355" s="27">
        <v>7</v>
      </c>
      <c r="CM355" s="27"/>
      <c r="CN355" s="27"/>
      <c r="CO355" s="46">
        <v>8</v>
      </c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79">
        <f t="shared" si="5"/>
        <v>3</v>
      </c>
      <c r="ED355" s="14"/>
    </row>
    <row r="356" spans="2:134" ht="15" customHeight="1" thickBot="1" x14ac:dyDescent="0.3">
      <c r="B356" s="14">
        <v>323</v>
      </c>
      <c r="C356" t="s">
        <v>911</v>
      </c>
      <c r="D356" s="47" t="s">
        <v>244</v>
      </c>
      <c r="E356" s="3" t="s">
        <v>192</v>
      </c>
      <c r="F356" s="42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64"/>
      <c r="AG356" s="64"/>
      <c r="AH356" s="64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52">
        <v>1</v>
      </c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79">
        <f t="shared" si="5"/>
        <v>1</v>
      </c>
      <c r="ED356" s="14"/>
    </row>
    <row r="357" spans="2:134" ht="15" customHeight="1" thickBot="1" x14ac:dyDescent="0.3">
      <c r="B357" s="14">
        <v>324</v>
      </c>
      <c r="C357" t="s">
        <v>912</v>
      </c>
      <c r="D357" s="47" t="s">
        <v>917</v>
      </c>
      <c r="E357" s="55" t="s">
        <v>311</v>
      </c>
      <c r="F357" s="42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64"/>
      <c r="AG357" s="64"/>
      <c r="AH357" s="64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>
        <v>4</v>
      </c>
      <c r="CM357" s="27"/>
      <c r="CN357" s="27"/>
      <c r="CO357" s="27">
        <v>5</v>
      </c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79">
        <f t="shared" si="5"/>
        <v>2</v>
      </c>
      <c r="ED357" s="14"/>
    </row>
    <row r="358" spans="2:134" ht="15" customHeight="1" thickBot="1" x14ac:dyDescent="0.3">
      <c r="B358" s="14">
        <v>325</v>
      </c>
      <c r="C358" t="s">
        <v>913</v>
      </c>
      <c r="D358" s="53" t="s">
        <v>232</v>
      </c>
      <c r="E358" s="55" t="s">
        <v>916</v>
      </c>
      <c r="F358" s="42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64"/>
      <c r="AG358" s="64"/>
      <c r="AH358" s="64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>
        <v>5</v>
      </c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79">
        <f t="shared" si="5"/>
        <v>1</v>
      </c>
      <c r="ED358" s="14"/>
    </row>
    <row r="359" spans="2:134" ht="15" customHeight="1" thickBot="1" x14ac:dyDescent="0.3">
      <c r="B359" s="14">
        <v>326</v>
      </c>
      <c r="C359" t="s">
        <v>914</v>
      </c>
      <c r="D359" s="78"/>
      <c r="E359" s="55" t="s">
        <v>542</v>
      </c>
      <c r="F359" s="42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64"/>
      <c r="AG359" s="64"/>
      <c r="AH359" s="64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46">
        <v>9</v>
      </c>
      <c r="CM359" s="27"/>
      <c r="CN359" s="27"/>
      <c r="CO359" s="27"/>
      <c r="CP359" s="27"/>
      <c r="CQ359" s="27"/>
      <c r="CR359" s="52">
        <v>1</v>
      </c>
      <c r="CS359" s="27"/>
      <c r="CT359" s="27"/>
      <c r="CU359" s="27"/>
      <c r="CV359" s="27"/>
      <c r="CW359" s="46">
        <v>8</v>
      </c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79">
        <f t="shared" si="5"/>
        <v>3</v>
      </c>
      <c r="ED359" s="14"/>
    </row>
    <row r="360" spans="2:134" ht="15" customHeight="1" thickBot="1" x14ac:dyDescent="0.3">
      <c r="B360" s="14">
        <v>327</v>
      </c>
      <c r="C360" t="s">
        <v>915</v>
      </c>
      <c r="D360" s="53" t="s">
        <v>232</v>
      </c>
      <c r="E360" s="55" t="s">
        <v>233</v>
      </c>
      <c r="F360" s="42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64"/>
      <c r="AG360" s="64"/>
      <c r="AH360" s="64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46">
        <v>10</v>
      </c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79">
        <f t="shared" si="5"/>
        <v>1</v>
      </c>
      <c r="ED360" s="14"/>
    </row>
    <row r="361" spans="2:134" ht="15" customHeight="1" thickBot="1" x14ac:dyDescent="0.3">
      <c r="B361" s="14">
        <v>328</v>
      </c>
      <c r="C361" t="s">
        <v>920</v>
      </c>
      <c r="D361" s="47" t="s">
        <v>927</v>
      </c>
      <c r="E361" s="55" t="s">
        <v>335</v>
      </c>
      <c r="F361" s="42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64"/>
      <c r="AG361" s="64"/>
      <c r="AH361" s="64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52">
        <v>1</v>
      </c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79">
        <f t="shared" si="5"/>
        <v>1</v>
      </c>
      <c r="ED361" s="14"/>
    </row>
    <row r="362" spans="2:134" ht="15" customHeight="1" thickBot="1" x14ac:dyDescent="0.3">
      <c r="B362" s="14">
        <v>329</v>
      </c>
      <c r="C362" t="s">
        <v>921</v>
      </c>
      <c r="D362" s="47" t="s">
        <v>928</v>
      </c>
      <c r="E362" s="55" t="s">
        <v>335</v>
      </c>
      <c r="F362" s="42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64"/>
      <c r="AG362" s="64"/>
      <c r="AH362" s="64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52">
        <v>2</v>
      </c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79">
        <f t="shared" si="5"/>
        <v>1</v>
      </c>
      <c r="ED362" s="14"/>
    </row>
    <row r="363" spans="2:134" ht="15" customHeight="1" thickBot="1" x14ac:dyDescent="0.3">
      <c r="B363" s="14">
        <v>330</v>
      </c>
      <c r="C363" t="s">
        <v>922</v>
      </c>
      <c r="D363" s="53" t="s">
        <v>232</v>
      </c>
      <c r="E363" s="55" t="s">
        <v>360</v>
      </c>
      <c r="F363" s="42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64"/>
      <c r="AG363" s="64"/>
      <c r="AH363" s="64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>
        <v>3</v>
      </c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79">
        <f t="shared" si="5"/>
        <v>1</v>
      </c>
      <c r="ED363" s="14"/>
    </row>
    <row r="364" spans="2:134" ht="15" customHeight="1" thickBot="1" x14ac:dyDescent="0.3">
      <c r="B364" s="14">
        <v>331</v>
      </c>
      <c r="C364" t="s">
        <v>923</v>
      </c>
      <c r="D364" s="47" t="s">
        <v>501</v>
      </c>
      <c r="E364" s="55" t="s">
        <v>272</v>
      </c>
      <c r="F364" s="42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64"/>
      <c r="AG364" s="64"/>
      <c r="AH364" s="64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>
        <v>5</v>
      </c>
      <c r="CN364" s="27"/>
      <c r="CO364" s="27"/>
      <c r="CP364" s="27"/>
      <c r="CQ364" s="52">
        <v>2</v>
      </c>
      <c r="CR364" s="27"/>
      <c r="CS364" s="27"/>
      <c r="CT364" s="27"/>
      <c r="CU364" s="27"/>
      <c r="CV364" s="27">
        <v>6</v>
      </c>
      <c r="CW364" s="27"/>
      <c r="CX364" s="27"/>
      <c r="CY364" s="27"/>
      <c r="CZ364" s="27"/>
      <c r="DA364" s="27"/>
      <c r="DB364" s="27">
        <v>4</v>
      </c>
      <c r="DC364" s="27"/>
      <c r="DD364" s="27"/>
      <c r="DE364" s="27"/>
      <c r="DF364" s="27"/>
      <c r="DG364" s="52">
        <v>1</v>
      </c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79">
        <f t="shared" si="5"/>
        <v>5</v>
      </c>
      <c r="ED364" s="14"/>
    </row>
    <row r="365" spans="2:134" ht="15" customHeight="1" thickBot="1" x14ac:dyDescent="0.3">
      <c r="B365" s="14">
        <v>332</v>
      </c>
      <c r="C365" t="s">
        <v>924</v>
      </c>
      <c r="D365" s="47" t="s">
        <v>926</v>
      </c>
      <c r="E365" s="3" t="s">
        <v>192</v>
      </c>
      <c r="F365" s="42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64"/>
      <c r="AG365" s="64"/>
      <c r="AH365" s="64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>
        <v>6</v>
      </c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79">
        <f t="shared" si="5"/>
        <v>1</v>
      </c>
      <c r="ED365" s="14"/>
    </row>
    <row r="366" spans="2:134" ht="15" customHeight="1" thickBot="1" x14ac:dyDescent="0.3">
      <c r="B366" s="14">
        <v>333</v>
      </c>
      <c r="C366" t="s">
        <v>925</v>
      </c>
      <c r="D366" s="53" t="s">
        <v>232</v>
      </c>
      <c r="E366" s="55" t="s">
        <v>233</v>
      </c>
      <c r="F366" s="42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64"/>
      <c r="AG366" s="64"/>
      <c r="AH366" s="64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>
        <v>7</v>
      </c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79">
        <f t="shared" si="5"/>
        <v>1</v>
      </c>
      <c r="ED366" s="14"/>
    </row>
    <row r="367" spans="2:134" ht="15" customHeight="1" thickBot="1" x14ac:dyDescent="0.3">
      <c r="B367" s="14">
        <v>334</v>
      </c>
      <c r="C367" t="s">
        <v>930</v>
      </c>
      <c r="D367" s="47" t="s">
        <v>938</v>
      </c>
      <c r="E367" s="55" t="s">
        <v>939</v>
      </c>
      <c r="F367" s="42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64"/>
      <c r="AG367" s="64"/>
      <c r="AH367" s="64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52">
        <v>1</v>
      </c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79">
        <f t="shared" si="5"/>
        <v>1</v>
      </c>
      <c r="ED367" s="14"/>
    </row>
    <row r="368" spans="2:134" ht="15" customHeight="1" thickBot="1" x14ac:dyDescent="0.3">
      <c r="B368" s="14">
        <v>335</v>
      </c>
      <c r="C368" t="s">
        <v>931</v>
      </c>
      <c r="D368" s="53" t="s">
        <v>232</v>
      </c>
      <c r="E368" s="55" t="s">
        <v>200</v>
      </c>
      <c r="F368" s="42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64"/>
      <c r="AG368" s="64"/>
      <c r="AH368" s="64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52">
        <v>3</v>
      </c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79">
        <f t="shared" si="5"/>
        <v>1</v>
      </c>
      <c r="ED368" s="14"/>
    </row>
    <row r="369" spans="2:134" ht="15" customHeight="1" thickBot="1" x14ac:dyDescent="0.3">
      <c r="B369" s="14">
        <v>336</v>
      </c>
      <c r="C369" t="s">
        <v>932</v>
      </c>
      <c r="D369" s="47" t="s">
        <v>937</v>
      </c>
      <c r="E369" s="3" t="s">
        <v>192</v>
      </c>
      <c r="F369" s="42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64"/>
      <c r="AG369" s="64"/>
      <c r="AH369" s="64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>
        <v>4</v>
      </c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79">
        <f t="shared" si="5"/>
        <v>1</v>
      </c>
      <c r="ED369" s="14"/>
    </row>
    <row r="370" spans="2:134" ht="15" customHeight="1" thickBot="1" x14ac:dyDescent="0.3">
      <c r="B370" s="14">
        <v>337</v>
      </c>
      <c r="C370" t="s">
        <v>933</v>
      </c>
      <c r="D370" s="47" t="s">
        <v>405</v>
      </c>
      <c r="E370" s="3" t="s">
        <v>192</v>
      </c>
      <c r="F370" s="42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64"/>
      <c r="AG370" s="64"/>
      <c r="AH370" s="64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>
        <v>5</v>
      </c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79">
        <f t="shared" si="5"/>
        <v>1</v>
      </c>
      <c r="ED370" s="14"/>
    </row>
    <row r="371" spans="2:134" ht="15" customHeight="1" thickBot="1" x14ac:dyDescent="0.3">
      <c r="B371" s="14">
        <v>338</v>
      </c>
      <c r="C371" t="s">
        <v>934</v>
      </c>
      <c r="D371" s="53" t="s">
        <v>232</v>
      </c>
      <c r="E371" s="55" t="s">
        <v>233</v>
      </c>
      <c r="F371" s="42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64"/>
      <c r="AG371" s="64"/>
      <c r="AH371" s="64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>
        <v>6</v>
      </c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79">
        <f t="shared" si="5"/>
        <v>1</v>
      </c>
      <c r="ED371" s="14"/>
    </row>
    <row r="372" spans="2:134" ht="15" customHeight="1" thickBot="1" x14ac:dyDescent="0.3">
      <c r="B372" s="14">
        <v>339</v>
      </c>
      <c r="C372" t="s">
        <v>935</v>
      </c>
      <c r="D372" s="47" t="s">
        <v>224</v>
      </c>
      <c r="E372" s="3" t="s">
        <v>192</v>
      </c>
      <c r="F372" s="42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64"/>
      <c r="AG372" s="64"/>
      <c r="AH372" s="64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>
        <v>7</v>
      </c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52">
        <v>1</v>
      </c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79">
        <f t="shared" si="5"/>
        <v>2</v>
      </c>
      <c r="ED372" s="14"/>
    </row>
    <row r="373" spans="2:134" ht="15" customHeight="1" thickBot="1" x14ac:dyDescent="0.3">
      <c r="B373" s="14">
        <v>340</v>
      </c>
      <c r="C373" t="s">
        <v>936</v>
      </c>
      <c r="D373" s="53" t="s">
        <v>232</v>
      </c>
      <c r="E373" s="55" t="s">
        <v>233</v>
      </c>
      <c r="F373" s="42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64"/>
      <c r="AG373" s="64"/>
      <c r="AH373" s="64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46">
        <v>9</v>
      </c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79">
        <f t="shared" si="5"/>
        <v>1</v>
      </c>
      <c r="ED373" s="14"/>
    </row>
    <row r="374" spans="2:134" ht="15" customHeight="1" thickBot="1" x14ac:dyDescent="0.3">
      <c r="B374" s="14">
        <v>341</v>
      </c>
      <c r="C374" t="s">
        <v>940</v>
      </c>
      <c r="D374" s="47" t="s">
        <v>945</v>
      </c>
      <c r="E374" s="55" t="s">
        <v>946</v>
      </c>
      <c r="F374" s="42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64"/>
      <c r="AG374" s="64"/>
      <c r="AH374" s="64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52">
        <v>1</v>
      </c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79">
        <f t="shared" si="5"/>
        <v>1</v>
      </c>
      <c r="ED374" s="14"/>
    </row>
    <row r="375" spans="2:134" ht="15" customHeight="1" thickBot="1" x14ac:dyDescent="0.3">
      <c r="B375" s="14">
        <v>342</v>
      </c>
      <c r="C375" t="s">
        <v>941</v>
      </c>
      <c r="D375" s="47" t="s">
        <v>947</v>
      </c>
      <c r="E375" s="3" t="s">
        <v>192</v>
      </c>
      <c r="F375" s="42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64"/>
      <c r="AG375" s="64"/>
      <c r="AH375" s="64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>
        <v>4</v>
      </c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79">
        <f t="shared" si="5"/>
        <v>1</v>
      </c>
      <c r="ED375" s="14"/>
    </row>
    <row r="376" spans="2:134" ht="15" customHeight="1" thickBot="1" x14ac:dyDescent="0.3">
      <c r="B376" s="14">
        <v>343</v>
      </c>
      <c r="C376" t="s">
        <v>942</v>
      </c>
      <c r="D376" s="47" t="s">
        <v>948</v>
      </c>
      <c r="E376" s="3" t="s">
        <v>192</v>
      </c>
      <c r="F376" s="42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64"/>
      <c r="AG376" s="64"/>
      <c r="AH376" s="64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>
        <v>7</v>
      </c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79">
        <f t="shared" si="5"/>
        <v>1</v>
      </c>
      <c r="ED376" s="14"/>
    </row>
    <row r="377" spans="2:134" ht="15" customHeight="1" thickBot="1" x14ac:dyDescent="0.3">
      <c r="B377" s="14">
        <v>344</v>
      </c>
      <c r="C377" t="s">
        <v>943</v>
      </c>
      <c r="D377" s="53" t="s">
        <v>232</v>
      </c>
      <c r="E377" s="55" t="s">
        <v>949</v>
      </c>
      <c r="F377" s="42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64"/>
      <c r="AG377" s="64"/>
      <c r="AH377" s="64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46">
        <v>9</v>
      </c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79">
        <f t="shared" si="5"/>
        <v>1</v>
      </c>
      <c r="ED377" s="14"/>
    </row>
    <row r="378" spans="2:134" ht="15" customHeight="1" thickBot="1" x14ac:dyDescent="0.3">
      <c r="B378" s="14">
        <v>345</v>
      </c>
      <c r="C378" t="s">
        <v>965</v>
      </c>
      <c r="D378" s="47" t="s">
        <v>784</v>
      </c>
      <c r="E378" s="55" t="s">
        <v>360</v>
      </c>
      <c r="F378" s="42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64"/>
      <c r="AG378" s="64"/>
      <c r="AH378" s="64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52">
        <v>1</v>
      </c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46">
        <v>9</v>
      </c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79">
        <f t="shared" si="5"/>
        <v>2</v>
      </c>
      <c r="ED378" s="14"/>
    </row>
    <row r="379" spans="2:134" ht="15" customHeight="1" thickBot="1" x14ac:dyDescent="0.3">
      <c r="B379" s="14">
        <v>346</v>
      </c>
      <c r="C379" t="s">
        <v>966</v>
      </c>
      <c r="D379" s="47" t="s">
        <v>966</v>
      </c>
      <c r="E379" s="3" t="s">
        <v>192</v>
      </c>
      <c r="F379" s="42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64"/>
      <c r="AG379" s="64"/>
      <c r="AH379" s="64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>
        <v>4</v>
      </c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>
        <v>6</v>
      </c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>
        <v>6</v>
      </c>
      <c r="EC379" s="79">
        <f t="shared" si="5"/>
        <v>3</v>
      </c>
      <c r="ED379" s="14"/>
    </row>
    <row r="380" spans="2:134" ht="15" customHeight="1" thickBot="1" x14ac:dyDescent="0.3">
      <c r="B380" s="14">
        <v>347</v>
      </c>
      <c r="C380" t="s">
        <v>967</v>
      </c>
      <c r="D380" s="47" t="s">
        <v>967</v>
      </c>
      <c r="E380" s="55" t="s">
        <v>167</v>
      </c>
      <c r="F380" s="42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64"/>
      <c r="AG380" s="64"/>
      <c r="AH380" s="64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>
        <v>5</v>
      </c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79">
        <f t="shared" si="5"/>
        <v>1</v>
      </c>
      <c r="ED380" s="14"/>
    </row>
    <row r="381" spans="2:134" ht="15" customHeight="1" thickBot="1" x14ac:dyDescent="0.3">
      <c r="B381" s="14">
        <v>348</v>
      </c>
      <c r="C381" t="s">
        <v>968</v>
      </c>
      <c r="D381" s="47" t="s">
        <v>975</v>
      </c>
      <c r="E381" s="55" t="s">
        <v>872</v>
      </c>
      <c r="F381" s="42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64"/>
      <c r="AG381" s="64"/>
      <c r="AH381" s="64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52">
        <v>1</v>
      </c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>
        <v>5</v>
      </c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79">
        <f t="shared" si="5"/>
        <v>2</v>
      </c>
      <c r="ED381" s="14"/>
    </row>
    <row r="382" spans="2:134" ht="15" customHeight="1" thickBot="1" x14ac:dyDescent="0.3">
      <c r="B382" s="14">
        <v>349</v>
      </c>
      <c r="C382" t="s">
        <v>969</v>
      </c>
      <c r="D382" s="47" t="s">
        <v>973</v>
      </c>
      <c r="E382" s="55" t="s">
        <v>974</v>
      </c>
      <c r="F382" s="42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64"/>
      <c r="AG382" s="64"/>
      <c r="AH382" s="64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>
        <v>6</v>
      </c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79">
        <f t="shared" si="5"/>
        <v>1</v>
      </c>
      <c r="ED382" s="14"/>
    </row>
    <row r="383" spans="2:134" ht="15" customHeight="1" thickBot="1" x14ac:dyDescent="0.3">
      <c r="B383" s="14">
        <v>350</v>
      </c>
      <c r="C383" t="s">
        <v>971</v>
      </c>
      <c r="D383" s="47" t="s">
        <v>972</v>
      </c>
      <c r="E383" s="55" t="s">
        <v>233</v>
      </c>
      <c r="F383" s="42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64"/>
      <c r="AG383" s="64"/>
      <c r="AH383" s="64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46">
        <v>8</v>
      </c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79">
        <f t="shared" si="5"/>
        <v>1</v>
      </c>
      <c r="ED383" s="14"/>
    </row>
    <row r="384" spans="2:134" ht="15" customHeight="1" thickBot="1" x14ac:dyDescent="0.3">
      <c r="B384" s="14">
        <v>351</v>
      </c>
      <c r="C384" t="s">
        <v>970</v>
      </c>
      <c r="D384" s="53" t="s">
        <v>232</v>
      </c>
      <c r="E384" s="55" t="s">
        <v>233</v>
      </c>
      <c r="F384" s="42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64"/>
      <c r="AG384" s="64"/>
      <c r="AH384" s="64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46">
        <v>9</v>
      </c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79">
        <f t="shared" si="5"/>
        <v>1</v>
      </c>
      <c r="ED384" s="14"/>
    </row>
    <row r="385" spans="2:134" ht="15" customHeight="1" thickBot="1" x14ac:dyDescent="0.3">
      <c r="B385" s="14">
        <v>352</v>
      </c>
      <c r="C385" t="s">
        <v>976</v>
      </c>
      <c r="D385" s="47" t="s">
        <v>978</v>
      </c>
      <c r="E385" s="3" t="s">
        <v>192</v>
      </c>
      <c r="F385" s="42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64"/>
      <c r="AG385" s="64"/>
      <c r="AH385" s="64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>
        <v>6</v>
      </c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>
        <v>7</v>
      </c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79">
        <f t="shared" si="5"/>
        <v>2</v>
      </c>
      <c r="ED385" s="14"/>
    </row>
    <row r="386" spans="2:134" ht="15" customHeight="1" thickBot="1" x14ac:dyDescent="0.3">
      <c r="B386" s="14">
        <v>353</v>
      </c>
      <c r="C386" t="s">
        <v>977</v>
      </c>
      <c r="D386" s="47" t="s">
        <v>979</v>
      </c>
      <c r="E386" s="55" t="s">
        <v>702</v>
      </c>
      <c r="F386" s="42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64"/>
      <c r="AG386" s="64"/>
      <c r="AH386" s="64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46">
        <v>10</v>
      </c>
      <c r="CS386" s="27"/>
      <c r="CT386" s="27">
        <v>6</v>
      </c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79">
        <f t="shared" si="5"/>
        <v>2</v>
      </c>
      <c r="ED386" s="14"/>
    </row>
    <row r="387" spans="2:134" ht="15" customHeight="1" thickBot="1" x14ac:dyDescent="0.3">
      <c r="B387" s="14">
        <v>354</v>
      </c>
      <c r="C387" t="s">
        <v>980</v>
      </c>
      <c r="D387" s="47" t="s">
        <v>927</v>
      </c>
      <c r="E387" s="55" t="s">
        <v>335</v>
      </c>
      <c r="F387" s="42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64"/>
      <c r="AG387" s="64"/>
      <c r="AH387" s="64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52">
        <v>1</v>
      </c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79">
        <f t="shared" si="5"/>
        <v>1</v>
      </c>
      <c r="ED387" s="14"/>
    </row>
    <row r="388" spans="2:134" ht="15" customHeight="1" thickBot="1" x14ac:dyDescent="0.3">
      <c r="B388" s="14">
        <v>355</v>
      </c>
      <c r="C388" t="s">
        <v>981</v>
      </c>
      <c r="D388" s="47" t="s">
        <v>985</v>
      </c>
      <c r="E388" s="55" t="s">
        <v>360</v>
      </c>
      <c r="F388" s="42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64"/>
      <c r="AG388" s="64"/>
      <c r="AH388" s="64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>
        <v>6</v>
      </c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79">
        <f t="shared" si="5"/>
        <v>1</v>
      </c>
      <c r="ED388" s="14"/>
    </row>
    <row r="389" spans="2:134" ht="15" customHeight="1" thickBot="1" x14ac:dyDescent="0.3">
      <c r="B389" s="14">
        <v>356</v>
      </c>
      <c r="C389" t="s">
        <v>982</v>
      </c>
      <c r="D389" s="47" t="s">
        <v>984</v>
      </c>
      <c r="E389" s="3" t="s">
        <v>192</v>
      </c>
      <c r="F389" s="42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64"/>
      <c r="AG389" s="64"/>
      <c r="AH389" s="64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46">
        <v>8</v>
      </c>
      <c r="CT389" s="27"/>
      <c r="CU389" s="27"/>
      <c r="CV389" s="27"/>
      <c r="CW389" s="27"/>
      <c r="CX389" s="27">
        <v>4</v>
      </c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>
        <v>4</v>
      </c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>
        <v>4</v>
      </c>
      <c r="DW389" s="27"/>
      <c r="DX389" s="27"/>
      <c r="DY389" s="27"/>
      <c r="DZ389" s="27"/>
      <c r="EA389" s="27"/>
      <c r="EB389" s="27"/>
      <c r="EC389" s="79">
        <f t="shared" si="5"/>
        <v>4</v>
      </c>
      <c r="ED389" s="14"/>
    </row>
    <row r="390" spans="2:134" ht="15" customHeight="1" thickBot="1" x14ac:dyDescent="0.3">
      <c r="B390" s="14">
        <v>357</v>
      </c>
      <c r="C390" t="s">
        <v>983</v>
      </c>
      <c r="D390" s="47" t="s">
        <v>986</v>
      </c>
      <c r="E390" s="55" t="s">
        <v>542</v>
      </c>
      <c r="F390" s="42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64"/>
      <c r="AG390" s="64"/>
      <c r="AH390" s="64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46">
        <v>10</v>
      </c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79">
        <f t="shared" si="5"/>
        <v>1</v>
      </c>
      <c r="ED390" s="14"/>
    </row>
    <row r="391" spans="2:134" ht="15" customHeight="1" thickBot="1" x14ac:dyDescent="0.3">
      <c r="B391" s="14">
        <v>358</v>
      </c>
      <c r="C391" t="s">
        <v>989</v>
      </c>
      <c r="D391" s="47" t="s">
        <v>376</v>
      </c>
      <c r="E391" s="3" t="s">
        <v>192</v>
      </c>
      <c r="F391" s="42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64"/>
      <c r="AG391" s="64"/>
      <c r="AH391" s="64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>
        <v>4</v>
      </c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52">
        <v>2</v>
      </c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79">
        <f t="shared" si="5"/>
        <v>2</v>
      </c>
      <c r="ED391" s="14"/>
    </row>
    <row r="392" spans="2:134" ht="15" customHeight="1" thickBot="1" x14ac:dyDescent="0.3">
      <c r="B392" s="14">
        <v>359</v>
      </c>
      <c r="C392" t="s">
        <v>990</v>
      </c>
      <c r="D392" s="47" t="s">
        <v>991</v>
      </c>
      <c r="E392" s="3" t="s">
        <v>192</v>
      </c>
      <c r="F392" s="42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64"/>
      <c r="AG392" s="64"/>
      <c r="AH392" s="64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46">
        <v>10</v>
      </c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79">
        <f t="shared" si="5"/>
        <v>1</v>
      </c>
      <c r="ED392" s="14"/>
    </row>
    <row r="393" spans="2:134" ht="15" customHeight="1" thickBot="1" x14ac:dyDescent="0.3">
      <c r="B393" s="14">
        <v>360</v>
      </c>
      <c r="C393" t="s">
        <v>994</v>
      </c>
      <c r="D393" s="47" t="s">
        <v>997</v>
      </c>
      <c r="E393" s="55" t="s">
        <v>360</v>
      </c>
      <c r="F393" s="42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64"/>
      <c r="AG393" s="64"/>
      <c r="AH393" s="64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52">
        <v>1</v>
      </c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52">
        <v>3</v>
      </c>
      <c r="DP393" s="27"/>
      <c r="DQ393" s="27"/>
      <c r="DR393" s="27"/>
      <c r="DS393" s="27"/>
      <c r="DT393" s="27"/>
      <c r="DU393" s="27"/>
      <c r="DV393" s="27"/>
      <c r="DW393" s="27"/>
      <c r="DX393" s="27"/>
      <c r="DY393" s="27">
        <v>5</v>
      </c>
      <c r="DZ393" s="27"/>
      <c r="EA393" s="27"/>
      <c r="EB393" s="27"/>
      <c r="EC393" s="79">
        <f t="shared" si="5"/>
        <v>3</v>
      </c>
      <c r="ED393" s="14"/>
    </row>
    <row r="394" spans="2:134" ht="15" customHeight="1" thickBot="1" x14ac:dyDescent="0.3">
      <c r="B394" s="14">
        <v>361</v>
      </c>
      <c r="C394" t="s">
        <v>995</v>
      </c>
      <c r="D394" s="47" t="s">
        <v>995</v>
      </c>
      <c r="E394" s="55" t="s">
        <v>996</v>
      </c>
      <c r="F394" s="42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64"/>
      <c r="AG394" s="64"/>
      <c r="AH394" s="64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46">
        <v>9</v>
      </c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79">
        <f t="shared" si="5"/>
        <v>1</v>
      </c>
      <c r="ED394" s="14"/>
    </row>
    <row r="395" spans="2:134" ht="15" customHeight="1" thickBot="1" x14ac:dyDescent="0.3">
      <c r="B395" s="14">
        <v>362</v>
      </c>
      <c r="C395" t="s">
        <v>1000</v>
      </c>
      <c r="D395" s="53" t="s">
        <v>232</v>
      </c>
      <c r="E395" s="55" t="s">
        <v>844</v>
      </c>
      <c r="F395" s="42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64"/>
      <c r="AG395" s="64"/>
      <c r="AH395" s="64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52">
        <v>1</v>
      </c>
      <c r="CW395" s="27"/>
      <c r="CX395" s="27">
        <v>5</v>
      </c>
      <c r="CY395" s="27"/>
      <c r="CZ395" s="27"/>
      <c r="DA395" s="46">
        <v>8</v>
      </c>
      <c r="DB395" s="27"/>
      <c r="DC395" s="52">
        <v>2</v>
      </c>
      <c r="DD395" s="27"/>
      <c r="DE395" s="27">
        <v>7</v>
      </c>
      <c r="DF395" s="27"/>
      <c r="DG395" s="27">
        <v>5</v>
      </c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79">
        <f t="shared" si="5"/>
        <v>6</v>
      </c>
      <c r="ED395" s="14"/>
    </row>
    <row r="396" spans="2:134" ht="15" customHeight="1" thickBot="1" x14ac:dyDescent="0.3">
      <c r="B396" s="14">
        <v>363</v>
      </c>
      <c r="C396" t="s">
        <v>1001</v>
      </c>
      <c r="D396" s="47" t="s">
        <v>1003</v>
      </c>
      <c r="E396" s="3" t="s">
        <v>192</v>
      </c>
      <c r="F396" s="42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64"/>
      <c r="AG396" s="64"/>
      <c r="AH396" s="64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52">
        <v>3</v>
      </c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46">
        <v>9</v>
      </c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79">
        <f t="shared" si="5"/>
        <v>2</v>
      </c>
      <c r="ED396" s="14"/>
    </row>
    <row r="397" spans="2:134" ht="15" customHeight="1" thickBot="1" x14ac:dyDescent="0.3">
      <c r="B397" s="14">
        <v>364</v>
      </c>
      <c r="C397" t="s">
        <v>1002</v>
      </c>
      <c r="D397" s="53" t="s">
        <v>232</v>
      </c>
      <c r="E397" s="55" t="s">
        <v>272</v>
      </c>
      <c r="F397" s="42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64"/>
      <c r="AG397" s="64"/>
      <c r="AH397" s="64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46">
        <v>9</v>
      </c>
      <c r="CW397" s="27"/>
      <c r="CX397" s="27"/>
      <c r="CY397" s="27"/>
      <c r="CZ397" s="27"/>
      <c r="DA397" s="52">
        <v>1</v>
      </c>
      <c r="DB397" s="27"/>
      <c r="DC397" s="27"/>
      <c r="DD397" s="27"/>
      <c r="DE397" s="27"/>
      <c r="DF397" s="27"/>
      <c r="DG397" s="27"/>
      <c r="DH397" s="27">
        <v>6</v>
      </c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79">
        <f t="shared" si="5"/>
        <v>3</v>
      </c>
      <c r="ED397" s="14"/>
    </row>
    <row r="398" spans="2:134" ht="15" customHeight="1" thickBot="1" x14ac:dyDescent="0.3">
      <c r="B398" s="14">
        <v>365</v>
      </c>
      <c r="C398" t="s">
        <v>1007</v>
      </c>
      <c r="D398" s="47" t="s">
        <v>1010</v>
      </c>
      <c r="E398" s="55" t="s">
        <v>272</v>
      </c>
      <c r="F398" s="42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64"/>
      <c r="AG398" s="64"/>
      <c r="AH398" s="64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52">
        <v>3</v>
      </c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79">
        <f t="shared" si="5"/>
        <v>1</v>
      </c>
      <c r="ED398" s="14"/>
    </row>
    <row r="399" spans="2:134" ht="15" customHeight="1" thickBot="1" x14ac:dyDescent="0.3">
      <c r="B399" s="14">
        <v>366</v>
      </c>
      <c r="C399" t="s">
        <v>1008</v>
      </c>
      <c r="D399" s="53" t="s">
        <v>232</v>
      </c>
      <c r="E399" s="55" t="s">
        <v>358</v>
      </c>
      <c r="F399" s="42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64"/>
      <c r="AG399" s="64"/>
      <c r="AH399" s="64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52">
        <v>1</v>
      </c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>
        <v>4</v>
      </c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79">
        <f t="shared" si="5"/>
        <v>2</v>
      </c>
      <c r="ED399" s="14"/>
    </row>
    <row r="400" spans="2:134" ht="15" customHeight="1" thickBot="1" x14ac:dyDescent="0.3">
      <c r="B400" s="14">
        <v>367</v>
      </c>
      <c r="C400" t="s">
        <v>1009</v>
      </c>
      <c r="D400" s="47" t="s">
        <v>1011</v>
      </c>
      <c r="E400" s="55" t="s">
        <v>569</v>
      </c>
      <c r="F400" s="42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64"/>
      <c r="AG400" s="64"/>
      <c r="AH400" s="64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52">
        <v>2</v>
      </c>
      <c r="CY400" s="27"/>
      <c r="CZ400" s="27"/>
      <c r="DA400" s="52">
        <v>3</v>
      </c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79">
        <f t="shared" si="5"/>
        <v>2</v>
      </c>
      <c r="ED400" s="14"/>
    </row>
    <row r="401" spans="2:134" ht="15" customHeight="1" thickBot="1" x14ac:dyDescent="0.3">
      <c r="B401" s="14">
        <v>368</v>
      </c>
      <c r="C401" t="s">
        <v>1013</v>
      </c>
      <c r="D401" s="47" t="s">
        <v>1014</v>
      </c>
      <c r="E401" s="3" t="s">
        <v>192</v>
      </c>
      <c r="F401" s="42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64"/>
      <c r="AG401" s="64"/>
      <c r="AH401" s="64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>
        <v>5</v>
      </c>
      <c r="CZ401" s="27"/>
      <c r="DA401" s="27"/>
      <c r="DB401" s="27"/>
      <c r="DC401" s="27"/>
      <c r="DD401" s="27"/>
      <c r="DE401" s="27"/>
      <c r="DF401" s="27"/>
      <c r="DG401" s="27">
        <v>4</v>
      </c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79">
        <f t="shared" si="5"/>
        <v>2</v>
      </c>
      <c r="ED401" s="14"/>
    </row>
    <row r="402" spans="2:134" ht="15" customHeight="1" thickBot="1" x14ac:dyDescent="0.3">
      <c r="B402" s="14">
        <v>369</v>
      </c>
      <c r="C402" t="s">
        <v>1015</v>
      </c>
      <c r="D402" s="47" t="s">
        <v>1019</v>
      </c>
      <c r="E402" s="55" t="s">
        <v>401</v>
      </c>
      <c r="F402" s="42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64"/>
      <c r="AG402" s="64"/>
      <c r="AH402" s="64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52">
        <v>2</v>
      </c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79">
        <f t="shared" si="5"/>
        <v>1</v>
      </c>
      <c r="ED402" s="14"/>
    </row>
    <row r="403" spans="2:134" ht="15" customHeight="1" thickBot="1" x14ac:dyDescent="0.3">
      <c r="B403" s="14">
        <v>370</v>
      </c>
      <c r="C403" t="s">
        <v>1016</v>
      </c>
      <c r="D403" s="53" t="s">
        <v>232</v>
      </c>
      <c r="E403" s="55" t="s">
        <v>233</v>
      </c>
      <c r="F403" s="42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64"/>
      <c r="AG403" s="64"/>
      <c r="AH403" s="64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>
        <v>4</v>
      </c>
      <c r="DA403" s="27"/>
      <c r="DB403" s="27"/>
      <c r="DC403" s="27"/>
      <c r="DD403" s="27"/>
      <c r="DE403" s="27"/>
      <c r="DF403" s="27"/>
      <c r="DG403" s="27"/>
      <c r="DH403" s="27"/>
      <c r="DI403" s="27"/>
      <c r="DJ403" s="52">
        <v>3</v>
      </c>
      <c r="DK403" s="27"/>
      <c r="DL403" s="46">
        <v>10</v>
      </c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79">
        <f t="shared" si="5"/>
        <v>3</v>
      </c>
      <c r="ED403" s="14"/>
    </row>
    <row r="404" spans="2:134" ht="15" customHeight="1" thickBot="1" x14ac:dyDescent="0.3">
      <c r="B404" s="14">
        <v>371</v>
      </c>
      <c r="C404" t="s">
        <v>1017</v>
      </c>
      <c r="D404" s="53" t="s">
        <v>232</v>
      </c>
      <c r="E404" s="55" t="s">
        <v>272</v>
      </c>
      <c r="F404" s="42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64"/>
      <c r="AG404" s="64"/>
      <c r="AH404" s="64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>
        <v>7</v>
      </c>
      <c r="DA404" s="27"/>
      <c r="DB404" s="27"/>
      <c r="DC404" s="27"/>
      <c r="DD404" s="27"/>
      <c r="DE404" s="27"/>
      <c r="DF404" s="27">
        <v>4</v>
      </c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79">
        <f t="shared" si="5"/>
        <v>2</v>
      </c>
      <c r="ED404" s="14"/>
    </row>
    <row r="405" spans="2:134" ht="15" customHeight="1" thickBot="1" x14ac:dyDescent="0.3">
      <c r="B405" s="14">
        <v>372</v>
      </c>
      <c r="C405" t="s">
        <v>1018</v>
      </c>
      <c r="D405" s="53" t="s">
        <v>232</v>
      </c>
      <c r="E405" s="3" t="s">
        <v>192</v>
      </c>
      <c r="F405" s="42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64"/>
      <c r="AG405" s="64"/>
      <c r="AH405" s="64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46">
        <v>9</v>
      </c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79">
        <f t="shared" si="5"/>
        <v>1</v>
      </c>
      <c r="ED405" s="14"/>
    </row>
    <row r="406" spans="2:134" ht="15" customHeight="1" thickBot="1" x14ac:dyDescent="0.3">
      <c r="B406" s="14">
        <v>373</v>
      </c>
      <c r="C406" t="s">
        <v>1021</v>
      </c>
      <c r="D406" s="47" t="s">
        <v>405</v>
      </c>
      <c r="E406" s="3" t="s">
        <v>192</v>
      </c>
      <c r="F406" s="42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64"/>
      <c r="AG406" s="64"/>
      <c r="AH406" s="64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52">
        <v>2</v>
      </c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>
        <v>5</v>
      </c>
      <c r="DW406" s="27"/>
      <c r="DX406" s="27"/>
      <c r="DY406" s="27"/>
      <c r="DZ406" s="27"/>
      <c r="EA406" s="27"/>
      <c r="EB406" s="27"/>
      <c r="EC406" s="79">
        <f t="shared" si="5"/>
        <v>2</v>
      </c>
      <c r="ED406" s="14"/>
    </row>
    <row r="407" spans="2:134" ht="15" customHeight="1" thickBot="1" x14ac:dyDescent="0.3">
      <c r="B407" s="14">
        <v>374</v>
      </c>
      <c r="C407" t="s">
        <v>1022</v>
      </c>
      <c r="D407" s="47" t="s">
        <v>1024</v>
      </c>
      <c r="E407" s="3" t="s">
        <v>192</v>
      </c>
      <c r="F407" s="42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64"/>
      <c r="AG407" s="64"/>
      <c r="AH407" s="64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>
        <v>4</v>
      </c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79">
        <f t="shared" si="5"/>
        <v>1</v>
      </c>
      <c r="ED407" s="14"/>
    </row>
    <row r="408" spans="2:134" ht="15" customHeight="1" thickBot="1" x14ac:dyDescent="0.3">
      <c r="B408" s="14">
        <v>375</v>
      </c>
      <c r="C408" t="s">
        <v>1023</v>
      </c>
      <c r="D408" s="47" t="s">
        <v>1025</v>
      </c>
      <c r="E408" s="55" t="s">
        <v>401</v>
      </c>
      <c r="F408" s="42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64"/>
      <c r="AG408" s="64"/>
      <c r="AH408" s="64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>
        <v>9</v>
      </c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79">
        <f t="shared" si="5"/>
        <v>1</v>
      </c>
      <c r="ED408" s="14"/>
    </row>
    <row r="409" spans="2:134" ht="15" customHeight="1" thickBot="1" x14ac:dyDescent="0.3">
      <c r="B409" s="14">
        <v>376</v>
      </c>
      <c r="C409" t="s">
        <v>1038</v>
      </c>
      <c r="D409" s="47" t="s">
        <v>1040</v>
      </c>
      <c r="E409" s="55" t="s">
        <v>462</v>
      </c>
      <c r="F409" s="42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64"/>
      <c r="AG409" s="64"/>
      <c r="AH409" s="64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52">
        <v>1</v>
      </c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79">
        <f t="shared" si="5"/>
        <v>1</v>
      </c>
      <c r="ED409" s="14"/>
    </row>
    <row r="410" spans="2:134" ht="15" customHeight="1" thickBot="1" x14ac:dyDescent="0.3">
      <c r="B410" s="14">
        <v>377</v>
      </c>
      <c r="C410" t="s">
        <v>1039</v>
      </c>
      <c r="D410" s="47" t="s">
        <v>1041</v>
      </c>
      <c r="E410" s="3" t="s">
        <v>192</v>
      </c>
      <c r="F410" s="42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64"/>
      <c r="AG410" s="64"/>
      <c r="AH410" s="64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52">
        <v>2</v>
      </c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79">
        <f t="shared" si="5"/>
        <v>1</v>
      </c>
      <c r="ED410" s="14"/>
    </row>
    <row r="411" spans="2:134" ht="15" customHeight="1" thickBot="1" x14ac:dyDescent="0.3">
      <c r="B411" s="14">
        <v>378</v>
      </c>
      <c r="C411" t="s">
        <v>1042</v>
      </c>
      <c r="D411" s="47" t="s">
        <v>1042</v>
      </c>
      <c r="E411" s="55" t="s">
        <v>891</v>
      </c>
      <c r="F411" s="42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64"/>
      <c r="AG411" s="64"/>
      <c r="AH411" s="64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52">
        <v>1</v>
      </c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79">
        <f t="shared" si="5"/>
        <v>1</v>
      </c>
      <c r="ED411" s="14"/>
    </row>
    <row r="412" spans="2:134" ht="15" customHeight="1" thickBot="1" x14ac:dyDescent="0.3">
      <c r="B412" s="14">
        <v>379</v>
      </c>
      <c r="C412" t="s">
        <v>1043</v>
      </c>
      <c r="D412" s="53" t="s">
        <v>232</v>
      </c>
      <c r="E412" s="55" t="s">
        <v>233</v>
      </c>
      <c r="F412" s="42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64"/>
      <c r="AG412" s="64"/>
      <c r="AH412" s="64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>
        <v>7</v>
      </c>
      <c r="DD412" s="52">
        <v>2</v>
      </c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79">
        <f t="shared" si="5"/>
        <v>2</v>
      </c>
      <c r="ED412" s="14"/>
    </row>
    <row r="413" spans="2:134" ht="15" customHeight="1" thickBot="1" x14ac:dyDescent="0.3">
      <c r="B413" s="14">
        <v>380</v>
      </c>
      <c r="C413" t="s">
        <v>1045</v>
      </c>
      <c r="D413" s="47" t="s">
        <v>1055</v>
      </c>
      <c r="E413" s="55" t="s">
        <v>1056</v>
      </c>
      <c r="F413" s="42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64"/>
      <c r="AG413" s="64"/>
      <c r="AH413" s="64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52">
        <v>1</v>
      </c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79">
        <f t="shared" si="5"/>
        <v>1</v>
      </c>
      <c r="ED413" s="14"/>
    </row>
    <row r="414" spans="2:134" ht="15" customHeight="1" thickBot="1" x14ac:dyDescent="0.3">
      <c r="B414" s="14">
        <v>381</v>
      </c>
      <c r="C414" t="s">
        <v>1046</v>
      </c>
      <c r="D414" s="47" t="s">
        <v>1053</v>
      </c>
      <c r="E414" s="55" t="s">
        <v>1054</v>
      </c>
      <c r="F414" s="42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64"/>
      <c r="AG414" s="64"/>
      <c r="AH414" s="64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52">
        <v>3</v>
      </c>
      <c r="DE414" s="27"/>
      <c r="DF414" s="27"/>
      <c r="DG414" s="27"/>
      <c r="DH414" s="27"/>
      <c r="DI414" s="27"/>
      <c r="DJ414" s="46">
        <v>9</v>
      </c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79">
        <f t="shared" si="5"/>
        <v>2</v>
      </c>
      <c r="ED414" s="14"/>
    </row>
    <row r="415" spans="2:134" ht="15" customHeight="1" thickBot="1" x14ac:dyDescent="0.3">
      <c r="B415" s="14">
        <v>382</v>
      </c>
      <c r="C415" t="s">
        <v>1047</v>
      </c>
      <c r="D415" s="47" t="s">
        <v>1050</v>
      </c>
      <c r="E415" s="55" t="s">
        <v>1051</v>
      </c>
      <c r="F415" s="42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64"/>
      <c r="AG415" s="64"/>
      <c r="AH415" s="64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52">
        <v>1</v>
      </c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79">
        <f t="shared" si="5"/>
        <v>1</v>
      </c>
      <c r="ED415" s="14"/>
    </row>
    <row r="416" spans="2:134" ht="15" customHeight="1" thickBot="1" x14ac:dyDescent="0.3">
      <c r="B416" s="14">
        <v>383</v>
      </c>
      <c r="C416" t="s">
        <v>1048</v>
      </c>
      <c r="D416" s="53" t="s">
        <v>232</v>
      </c>
      <c r="E416" s="55" t="s">
        <v>1049</v>
      </c>
      <c r="F416" s="42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64"/>
      <c r="AG416" s="64"/>
      <c r="AH416" s="64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52">
        <v>2</v>
      </c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79">
        <f t="shared" si="5"/>
        <v>1</v>
      </c>
      <c r="ED416" s="14"/>
    </row>
    <row r="417" spans="2:134" ht="15" customHeight="1" thickBot="1" x14ac:dyDescent="0.3">
      <c r="B417" s="14">
        <v>384</v>
      </c>
      <c r="C417" t="s">
        <v>1057</v>
      </c>
      <c r="D417" s="47" t="s">
        <v>1061</v>
      </c>
      <c r="E417" s="55" t="s">
        <v>358</v>
      </c>
      <c r="F417" s="42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64"/>
      <c r="AG417" s="64"/>
      <c r="AH417" s="64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52">
        <v>1</v>
      </c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79">
        <f t="shared" si="5"/>
        <v>1</v>
      </c>
      <c r="ED417" s="14"/>
    </row>
    <row r="418" spans="2:134" ht="15" customHeight="1" thickBot="1" x14ac:dyDescent="0.3">
      <c r="B418" s="14">
        <v>385</v>
      </c>
      <c r="C418" t="s">
        <v>1058</v>
      </c>
      <c r="D418" s="47" t="s">
        <v>1062</v>
      </c>
      <c r="E418" s="55" t="s">
        <v>1063</v>
      </c>
      <c r="F418" s="42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64"/>
      <c r="AG418" s="64"/>
      <c r="AH418" s="64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46">
        <v>9</v>
      </c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79">
        <f t="shared" ref="EC418:EC468" si="6">COUNTIF(F418:EB418,"&gt;-1")</f>
        <v>1</v>
      </c>
      <c r="ED418" s="14"/>
    </row>
    <row r="419" spans="2:134" ht="15" customHeight="1" thickBot="1" x14ac:dyDescent="0.3">
      <c r="B419" s="14">
        <v>386</v>
      </c>
      <c r="C419" t="s">
        <v>1059</v>
      </c>
      <c r="D419" s="47" t="s">
        <v>1060</v>
      </c>
      <c r="E419" s="3" t="s">
        <v>192</v>
      </c>
      <c r="F419" s="42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64"/>
      <c r="AG419" s="64"/>
      <c r="AH419" s="64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46">
        <v>10</v>
      </c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79">
        <f t="shared" si="6"/>
        <v>1</v>
      </c>
      <c r="ED419" s="14"/>
    </row>
    <row r="420" spans="2:134" ht="15" customHeight="1" thickBot="1" x14ac:dyDescent="0.3">
      <c r="B420" s="14">
        <v>387</v>
      </c>
      <c r="C420" t="s">
        <v>1064</v>
      </c>
      <c r="D420" s="53" t="s">
        <v>232</v>
      </c>
      <c r="E420" s="55" t="s">
        <v>678</v>
      </c>
      <c r="F420" s="42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64"/>
      <c r="AG420" s="64"/>
      <c r="AH420" s="64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46">
        <v>9</v>
      </c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79">
        <f t="shared" si="6"/>
        <v>1</v>
      </c>
      <c r="ED420" s="14"/>
    </row>
    <row r="421" spans="2:134" ht="15" customHeight="1" thickBot="1" x14ac:dyDescent="0.3">
      <c r="B421" s="14">
        <v>388</v>
      </c>
      <c r="C421" t="s">
        <v>1065</v>
      </c>
      <c r="D421" s="47" t="s">
        <v>1071</v>
      </c>
      <c r="E421" s="55" t="s">
        <v>1063</v>
      </c>
      <c r="F421" s="42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64"/>
      <c r="AG421" s="64"/>
      <c r="AH421" s="64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52">
        <v>2</v>
      </c>
      <c r="DI421" s="27"/>
      <c r="DJ421" s="27"/>
      <c r="DK421" s="27">
        <v>6</v>
      </c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79">
        <f t="shared" si="6"/>
        <v>2</v>
      </c>
      <c r="ED421" s="14"/>
    </row>
    <row r="422" spans="2:134" ht="15" customHeight="1" thickBot="1" x14ac:dyDescent="0.3">
      <c r="B422" s="14">
        <v>389</v>
      </c>
      <c r="C422" t="s">
        <v>1066</v>
      </c>
      <c r="D422" s="47" t="s">
        <v>1069</v>
      </c>
      <c r="E422" s="55" t="s">
        <v>401</v>
      </c>
      <c r="F422" s="42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64"/>
      <c r="AG422" s="64"/>
      <c r="AH422" s="64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52">
        <v>3</v>
      </c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>
        <v>5</v>
      </c>
      <c r="DT422" s="27"/>
      <c r="DU422" s="27"/>
      <c r="DV422" s="27"/>
      <c r="DW422" s="27"/>
      <c r="DX422" s="27"/>
      <c r="DY422" s="27"/>
      <c r="DZ422" s="27"/>
      <c r="EA422" s="27"/>
      <c r="EB422" s="27"/>
      <c r="EC422" s="79">
        <f t="shared" si="6"/>
        <v>2</v>
      </c>
      <c r="ED422" s="14"/>
    </row>
    <row r="423" spans="2:134" ht="15" customHeight="1" thickBot="1" x14ac:dyDescent="0.3">
      <c r="B423" s="14">
        <v>390</v>
      </c>
      <c r="C423" t="s">
        <v>1067</v>
      </c>
      <c r="D423" s="47" t="s">
        <v>1070</v>
      </c>
      <c r="E423" s="55" t="s">
        <v>949</v>
      </c>
      <c r="F423" s="42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64"/>
      <c r="AG423" s="64"/>
      <c r="AH423" s="64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>
        <v>5</v>
      </c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79">
        <f t="shared" si="6"/>
        <v>1</v>
      </c>
      <c r="ED423" s="14"/>
    </row>
    <row r="424" spans="2:134" ht="15" customHeight="1" thickBot="1" x14ac:dyDescent="0.3">
      <c r="B424" s="14">
        <v>391</v>
      </c>
      <c r="C424" s="106" t="s">
        <v>1068</v>
      </c>
      <c r="D424" s="53" t="s">
        <v>232</v>
      </c>
      <c r="E424" s="107"/>
      <c r="F424" s="42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64"/>
      <c r="AG424" s="64"/>
      <c r="AH424" s="64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46">
        <v>9</v>
      </c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>
        <v>5</v>
      </c>
      <c r="DY424" s="27"/>
      <c r="DZ424" s="27"/>
      <c r="EA424" s="27"/>
      <c r="EB424" s="27"/>
      <c r="EC424" s="79">
        <f t="shared" si="6"/>
        <v>2</v>
      </c>
      <c r="ED424" s="14"/>
    </row>
    <row r="425" spans="2:134" ht="15" customHeight="1" thickBot="1" x14ac:dyDescent="0.3">
      <c r="B425" s="14">
        <v>392</v>
      </c>
      <c r="C425" t="s">
        <v>1075</v>
      </c>
      <c r="D425" s="47" t="s">
        <v>1078</v>
      </c>
      <c r="E425" s="3" t="s">
        <v>192</v>
      </c>
      <c r="F425" s="42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64"/>
      <c r="AG425" s="64"/>
      <c r="AH425" s="64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52">
        <v>1</v>
      </c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46">
        <v>10</v>
      </c>
      <c r="DU425" s="27"/>
      <c r="DV425" s="27"/>
      <c r="DW425" s="27"/>
      <c r="DX425" s="52">
        <v>1</v>
      </c>
      <c r="DY425" s="27"/>
      <c r="DZ425" s="27"/>
      <c r="EA425" s="27"/>
      <c r="EB425" s="27"/>
      <c r="EC425" s="79">
        <f t="shared" si="6"/>
        <v>3</v>
      </c>
      <c r="ED425" s="14"/>
    </row>
    <row r="426" spans="2:134" ht="15" customHeight="1" thickBot="1" x14ac:dyDescent="0.3">
      <c r="B426" s="14">
        <v>393</v>
      </c>
      <c r="C426" t="s">
        <v>1076</v>
      </c>
      <c r="D426" s="47" t="s">
        <v>1079</v>
      </c>
      <c r="E426" s="55" t="s">
        <v>358</v>
      </c>
      <c r="F426" s="42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64"/>
      <c r="AG426" s="64"/>
      <c r="AH426" s="64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>
        <v>5</v>
      </c>
      <c r="DJ426" s="27"/>
      <c r="DK426" s="27"/>
      <c r="DL426" s="27"/>
      <c r="DM426" s="27"/>
      <c r="DN426" s="27"/>
      <c r="DO426" s="27">
        <v>7</v>
      </c>
      <c r="DP426" s="27"/>
      <c r="DQ426" s="27"/>
      <c r="DR426" s="27"/>
      <c r="DS426" s="27">
        <v>7</v>
      </c>
      <c r="DT426" s="27"/>
      <c r="DU426" s="27">
        <v>5</v>
      </c>
      <c r="DV426" s="27"/>
      <c r="DW426" s="27"/>
      <c r="DX426" s="27"/>
      <c r="DY426" s="27"/>
      <c r="DZ426" s="27"/>
      <c r="EA426" s="27"/>
      <c r="EB426" s="27"/>
      <c r="EC426" s="79">
        <f t="shared" si="6"/>
        <v>4</v>
      </c>
      <c r="ED426" s="14"/>
    </row>
    <row r="427" spans="2:134" ht="15" customHeight="1" thickBot="1" x14ac:dyDescent="0.3">
      <c r="B427" s="14">
        <v>394</v>
      </c>
      <c r="C427" t="s">
        <v>1077</v>
      </c>
      <c r="D427" s="47" t="s">
        <v>1080</v>
      </c>
      <c r="E427" s="55" t="s">
        <v>693</v>
      </c>
      <c r="F427" s="42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64"/>
      <c r="AG427" s="64"/>
      <c r="AH427" s="64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46">
        <v>10</v>
      </c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46">
        <v>8</v>
      </c>
      <c r="DV427" s="27"/>
      <c r="DW427" s="27"/>
      <c r="DX427" s="27"/>
      <c r="DY427" s="27"/>
      <c r="DZ427" s="27"/>
      <c r="EA427" s="27"/>
      <c r="EB427" s="27"/>
      <c r="EC427" s="79">
        <f t="shared" si="6"/>
        <v>2</v>
      </c>
      <c r="ED427" s="14"/>
    </row>
    <row r="428" spans="2:134" ht="15" customHeight="1" thickBot="1" x14ac:dyDescent="0.3">
      <c r="B428" s="14">
        <v>395</v>
      </c>
      <c r="C428" t="s">
        <v>1090</v>
      </c>
      <c r="D428" s="47" t="s">
        <v>755</v>
      </c>
      <c r="E428" s="3" t="s">
        <v>192</v>
      </c>
      <c r="F428" s="42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64"/>
      <c r="AG428" s="64"/>
      <c r="AH428" s="64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>
        <v>4</v>
      </c>
      <c r="DK428" s="27"/>
      <c r="DL428" s="27"/>
      <c r="DM428" s="27"/>
      <c r="DN428" s="27"/>
      <c r="DO428" s="27"/>
      <c r="DP428" s="27"/>
      <c r="DQ428" s="27"/>
      <c r="DR428" s="27"/>
      <c r="DS428" s="27"/>
      <c r="DT428" s="27">
        <v>7</v>
      </c>
      <c r="DU428" s="27"/>
      <c r="DV428" s="27"/>
      <c r="DW428" s="27"/>
      <c r="DX428" s="27">
        <v>7</v>
      </c>
      <c r="DY428" s="27"/>
      <c r="DZ428" s="27"/>
      <c r="EA428" s="27"/>
      <c r="EB428" s="27"/>
      <c r="EC428" s="79">
        <f t="shared" si="6"/>
        <v>3</v>
      </c>
      <c r="ED428" s="14"/>
    </row>
    <row r="429" spans="2:134" ht="15" customHeight="1" thickBot="1" x14ac:dyDescent="0.3">
      <c r="B429" s="14">
        <v>396</v>
      </c>
      <c r="C429" t="s">
        <v>1091</v>
      </c>
      <c r="D429" s="47" t="s">
        <v>1095</v>
      </c>
      <c r="E429" s="55" t="s">
        <v>798</v>
      </c>
      <c r="F429" s="42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64"/>
      <c r="AG429" s="64"/>
      <c r="AH429" s="64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52">
        <v>1</v>
      </c>
      <c r="DL429" s="27"/>
      <c r="DM429" s="27"/>
      <c r="DN429" s="27"/>
      <c r="DO429" s="27"/>
      <c r="DP429" s="46">
        <v>8</v>
      </c>
      <c r="DQ429" s="27"/>
      <c r="DR429" s="52">
        <v>3</v>
      </c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79">
        <f t="shared" si="6"/>
        <v>3</v>
      </c>
      <c r="ED429" s="14"/>
    </row>
    <row r="430" spans="2:134" ht="15" customHeight="1" thickBot="1" x14ac:dyDescent="0.3">
      <c r="B430" s="14">
        <v>397</v>
      </c>
      <c r="C430" t="s">
        <v>1092</v>
      </c>
      <c r="D430" s="47" t="s">
        <v>1096</v>
      </c>
      <c r="E430" s="55" t="s">
        <v>569</v>
      </c>
      <c r="F430" s="42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64"/>
      <c r="AG430" s="64"/>
      <c r="AH430" s="64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46">
        <v>8</v>
      </c>
      <c r="DL430" s="27"/>
      <c r="DM430" s="27"/>
      <c r="DN430" s="27"/>
      <c r="DO430" s="27"/>
      <c r="DP430" s="27"/>
      <c r="DQ430" s="27"/>
      <c r="DR430" s="27"/>
      <c r="DS430" s="46">
        <v>10</v>
      </c>
      <c r="DT430" s="27"/>
      <c r="DU430" s="27"/>
      <c r="DV430" s="27"/>
      <c r="DW430" s="27"/>
      <c r="DX430" s="27"/>
      <c r="DY430" s="27"/>
      <c r="DZ430" s="27"/>
      <c r="EA430" s="27"/>
      <c r="EB430" s="27"/>
      <c r="EC430" s="79">
        <f t="shared" si="6"/>
        <v>2</v>
      </c>
      <c r="ED430" s="14"/>
    </row>
    <row r="431" spans="2:134" ht="15" customHeight="1" thickBot="1" x14ac:dyDescent="0.3">
      <c r="B431" s="14">
        <v>398</v>
      </c>
      <c r="C431" t="s">
        <v>1093</v>
      </c>
      <c r="D431" s="47" t="s">
        <v>1097</v>
      </c>
      <c r="E431" s="55" t="s">
        <v>401</v>
      </c>
      <c r="F431" s="42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64"/>
      <c r="AG431" s="64"/>
      <c r="AH431" s="64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46">
        <v>9</v>
      </c>
      <c r="DL431" s="27"/>
      <c r="DM431" s="27"/>
      <c r="DN431" s="27"/>
      <c r="DO431" s="27"/>
      <c r="DP431" s="27"/>
      <c r="DQ431" s="27"/>
      <c r="DR431" s="27"/>
      <c r="DS431" s="27"/>
      <c r="DT431" s="52">
        <v>3</v>
      </c>
      <c r="DU431" s="27"/>
      <c r="DV431" s="27"/>
      <c r="DW431" s="52">
        <v>2</v>
      </c>
      <c r="DX431" s="27"/>
      <c r="DY431" s="27"/>
      <c r="DZ431" s="27"/>
      <c r="EA431" s="27"/>
      <c r="EB431" s="27"/>
      <c r="EC431" s="79">
        <f t="shared" si="6"/>
        <v>3</v>
      </c>
      <c r="ED431" s="14"/>
    </row>
    <row r="432" spans="2:134" ht="15" customHeight="1" thickBot="1" x14ac:dyDescent="0.3">
      <c r="B432" s="14">
        <v>399</v>
      </c>
      <c r="C432" t="s">
        <v>1094</v>
      </c>
      <c r="D432" s="47" t="s">
        <v>861</v>
      </c>
      <c r="E432" s="55" t="s">
        <v>272</v>
      </c>
      <c r="F432" s="42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64"/>
      <c r="AG432" s="64"/>
      <c r="AH432" s="64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46">
        <v>10</v>
      </c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79">
        <f t="shared" si="6"/>
        <v>1</v>
      </c>
      <c r="ED432" s="14"/>
    </row>
    <row r="433" spans="2:134" ht="15" customHeight="1" thickBot="1" x14ac:dyDescent="0.3">
      <c r="B433" s="14">
        <v>400</v>
      </c>
      <c r="C433" t="s">
        <v>1098</v>
      </c>
      <c r="D433" s="47" t="s">
        <v>1100</v>
      </c>
      <c r="E433" s="55" t="s">
        <v>1101</v>
      </c>
      <c r="F433" s="42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64"/>
      <c r="AG433" s="64"/>
      <c r="AH433" s="64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52">
        <v>1</v>
      </c>
      <c r="DM433" s="27"/>
      <c r="DN433" s="27"/>
      <c r="DO433" s="27"/>
      <c r="DP433" s="27"/>
      <c r="DQ433" s="27"/>
      <c r="DR433" s="46">
        <v>9</v>
      </c>
      <c r="DS433" s="27"/>
      <c r="DT433" s="27"/>
      <c r="DU433" s="27"/>
      <c r="DV433" s="27"/>
      <c r="DW433" s="27"/>
      <c r="DX433" s="27"/>
      <c r="DY433" s="27"/>
      <c r="DZ433" s="27"/>
      <c r="EA433" s="46">
        <v>8</v>
      </c>
      <c r="EB433" s="27"/>
      <c r="EC433" s="79">
        <f t="shared" si="6"/>
        <v>3</v>
      </c>
      <c r="ED433" s="14"/>
    </row>
    <row r="434" spans="2:134" ht="15" customHeight="1" thickBot="1" x14ac:dyDescent="0.3">
      <c r="B434" s="14">
        <v>401</v>
      </c>
      <c r="C434" t="s">
        <v>1099</v>
      </c>
      <c r="D434" s="47" t="s">
        <v>231</v>
      </c>
      <c r="E434" s="3" t="s">
        <v>192</v>
      </c>
      <c r="F434" s="42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64"/>
      <c r="AG434" s="64"/>
      <c r="AH434" s="64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>
        <v>6</v>
      </c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79">
        <f t="shared" si="6"/>
        <v>1</v>
      </c>
      <c r="ED434" s="14"/>
    </row>
    <row r="435" spans="2:134" ht="15" customHeight="1" thickBot="1" x14ac:dyDescent="0.3">
      <c r="B435" s="14">
        <v>402</v>
      </c>
      <c r="C435" t="s">
        <v>1103</v>
      </c>
      <c r="D435" s="47" t="s">
        <v>1107</v>
      </c>
      <c r="E435" s="55" t="s">
        <v>542</v>
      </c>
      <c r="F435" s="42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64"/>
      <c r="AG435" s="64"/>
      <c r="AH435" s="64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>
        <v>4</v>
      </c>
      <c r="DN435" s="27"/>
      <c r="DO435" s="27"/>
      <c r="DP435" s="27"/>
      <c r="DQ435" s="46">
        <v>10</v>
      </c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79">
        <f t="shared" si="6"/>
        <v>2</v>
      </c>
      <c r="ED435" s="14"/>
    </row>
    <row r="436" spans="2:134" ht="15" customHeight="1" thickBot="1" x14ac:dyDescent="0.3">
      <c r="B436" s="14">
        <v>403</v>
      </c>
      <c r="C436" t="s">
        <v>1104</v>
      </c>
      <c r="D436" s="47" t="s">
        <v>1105</v>
      </c>
      <c r="E436" s="55" t="s">
        <v>1106</v>
      </c>
      <c r="F436" s="42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64"/>
      <c r="AG436" s="64"/>
      <c r="AH436" s="64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>
        <v>6</v>
      </c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79">
        <f t="shared" si="6"/>
        <v>1</v>
      </c>
      <c r="ED436" s="14"/>
    </row>
    <row r="437" spans="2:134" ht="15" customHeight="1" thickBot="1" x14ac:dyDescent="0.3">
      <c r="B437" s="14">
        <v>404</v>
      </c>
      <c r="C437" t="s">
        <v>1108</v>
      </c>
      <c r="D437" s="53" t="s">
        <v>232</v>
      </c>
      <c r="E437" s="55" t="s">
        <v>358</v>
      </c>
      <c r="F437" s="42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64"/>
      <c r="AG437" s="64"/>
      <c r="AH437" s="64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52">
        <v>1</v>
      </c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79">
        <f t="shared" si="6"/>
        <v>1</v>
      </c>
      <c r="ED437" s="14"/>
    </row>
    <row r="438" spans="2:134" ht="15" customHeight="1" thickBot="1" x14ac:dyDescent="0.3">
      <c r="B438" s="14">
        <v>405</v>
      </c>
      <c r="C438" t="s">
        <v>1109</v>
      </c>
      <c r="D438" s="47" t="s">
        <v>461</v>
      </c>
      <c r="E438" s="55" t="s">
        <v>462</v>
      </c>
      <c r="F438" s="42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64"/>
      <c r="AG438" s="64"/>
      <c r="AH438" s="64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52">
        <v>2</v>
      </c>
      <c r="DO438" s="27"/>
      <c r="DP438" s="27"/>
      <c r="DQ438" s="27"/>
      <c r="DR438" s="27"/>
      <c r="DS438" s="27"/>
      <c r="DT438" s="27"/>
      <c r="DU438" s="27"/>
      <c r="DV438" s="46">
        <v>8</v>
      </c>
      <c r="DW438" s="27"/>
      <c r="DX438" s="27"/>
      <c r="DY438" s="46">
        <v>10</v>
      </c>
      <c r="DZ438" s="27"/>
      <c r="EA438" s="27"/>
      <c r="EB438" s="27"/>
      <c r="EC438" s="79">
        <f t="shared" si="6"/>
        <v>3</v>
      </c>
      <c r="ED438" s="14"/>
    </row>
    <row r="439" spans="2:134" ht="15" customHeight="1" thickBot="1" x14ac:dyDescent="0.3">
      <c r="B439" s="14">
        <v>406</v>
      </c>
      <c r="C439" t="s">
        <v>1110</v>
      </c>
      <c r="D439" s="47" t="s">
        <v>313</v>
      </c>
      <c r="E439" s="55" t="s">
        <v>200</v>
      </c>
      <c r="F439" s="42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64"/>
      <c r="AG439" s="64"/>
      <c r="AH439" s="64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52">
        <v>3</v>
      </c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79">
        <f t="shared" si="6"/>
        <v>1</v>
      </c>
      <c r="ED439" s="14"/>
    </row>
    <row r="440" spans="2:134" ht="15" customHeight="1" thickBot="1" x14ac:dyDescent="0.3">
      <c r="B440" s="14">
        <v>407</v>
      </c>
      <c r="C440" t="s">
        <v>1111</v>
      </c>
      <c r="D440" s="53" t="s">
        <v>232</v>
      </c>
      <c r="E440" s="55" t="s">
        <v>974</v>
      </c>
      <c r="F440" s="42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64"/>
      <c r="AG440" s="64"/>
      <c r="AH440" s="64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>
        <v>4</v>
      </c>
      <c r="DO440" s="27"/>
      <c r="DP440" s="27"/>
      <c r="DQ440" s="27">
        <v>5</v>
      </c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79">
        <f t="shared" si="6"/>
        <v>2</v>
      </c>
      <c r="ED440" s="14"/>
    </row>
    <row r="441" spans="2:134" ht="15" customHeight="1" thickBot="1" x14ac:dyDescent="0.3">
      <c r="B441" s="14">
        <v>408</v>
      </c>
      <c r="C441" t="s">
        <v>1112</v>
      </c>
      <c r="D441" s="53" t="s">
        <v>232</v>
      </c>
      <c r="E441" s="55" t="s">
        <v>233</v>
      </c>
      <c r="F441" s="42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64"/>
      <c r="AG441" s="64"/>
      <c r="AH441" s="64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>
        <v>7</v>
      </c>
      <c r="DO441" s="27"/>
      <c r="DP441" s="46">
        <v>10</v>
      </c>
      <c r="DQ441" s="27"/>
      <c r="DR441" s="27">
        <v>6</v>
      </c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79">
        <f t="shared" si="6"/>
        <v>3</v>
      </c>
      <c r="ED441" s="14"/>
    </row>
    <row r="442" spans="2:134" ht="15" customHeight="1" thickBot="1" x14ac:dyDescent="0.3">
      <c r="B442" s="14">
        <v>409</v>
      </c>
      <c r="C442" t="s">
        <v>1113</v>
      </c>
      <c r="D442" s="47" t="s">
        <v>1114</v>
      </c>
      <c r="E442" s="55" t="s">
        <v>1106</v>
      </c>
      <c r="F442" s="42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64"/>
      <c r="AG442" s="64"/>
      <c r="AH442" s="64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46">
        <v>8</v>
      </c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79">
        <f t="shared" si="6"/>
        <v>1</v>
      </c>
      <c r="ED442" s="14"/>
    </row>
    <row r="443" spans="2:134" ht="15" customHeight="1" thickBot="1" x14ac:dyDescent="0.3">
      <c r="B443" s="14">
        <v>410</v>
      </c>
      <c r="C443" t="s">
        <v>1116</v>
      </c>
      <c r="D443" s="47" t="s">
        <v>1125</v>
      </c>
      <c r="E443" s="55" t="s">
        <v>1056</v>
      </c>
      <c r="F443" s="42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64"/>
      <c r="AG443" s="64"/>
      <c r="AH443" s="64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52">
        <v>1</v>
      </c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79">
        <f t="shared" si="6"/>
        <v>1</v>
      </c>
      <c r="ED443" s="14"/>
    </row>
    <row r="444" spans="2:134" ht="15" customHeight="1" thickBot="1" x14ac:dyDescent="0.3">
      <c r="B444" s="14">
        <v>411</v>
      </c>
      <c r="C444" t="s">
        <v>1117</v>
      </c>
      <c r="D444" s="47" t="s">
        <v>1124</v>
      </c>
      <c r="E444" s="55" t="s">
        <v>401</v>
      </c>
      <c r="F444" s="42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64"/>
      <c r="AG444" s="64"/>
      <c r="AH444" s="64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>
        <v>5</v>
      </c>
      <c r="DQ444" s="27"/>
      <c r="DR444" s="27"/>
      <c r="DS444" s="27"/>
      <c r="DT444" s="27"/>
      <c r="DU444" s="27"/>
      <c r="DV444" s="27"/>
      <c r="DW444" s="52">
        <v>3</v>
      </c>
      <c r="DX444" s="27"/>
      <c r="DY444" s="27"/>
      <c r="DZ444" s="27"/>
      <c r="EA444" s="27"/>
      <c r="EB444" s="27"/>
      <c r="EC444" s="79">
        <f t="shared" si="6"/>
        <v>2</v>
      </c>
      <c r="ED444" s="14"/>
    </row>
    <row r="445" spans="2:134" ht="15" customHeight="1" thickBot="1" x14ac:dyDescent="0.3">
      <c r="B445" s="14">
        <v>412</v>
      </c>
      <c r="C445" t="s">
        <v>1118</v>
      </c>
      <c r="D445" s="53" t="s">
        <v>232</v>
      </c>
      <c r="E445" s="55" t="s">
        <v>996</v>
      </c>
      <c r="F445" s="42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64"/>
      <c r="AG445" s="64"/>
      <c r="AH445" s="64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46">
        <v>9</v>
      </c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79">
        <f t="shared" si="6"/>
        <v>1</v>
      </c>
      <c r="ED445" s="14"/>
    </row>
    <row r="446" spans="2:134" ht="15" customHeight="1" thickBot="1" x14ac:dyDescent="0.3">
      <c r="B446" s="14">
        <v>413</v>
      </c>
      <c r="C446" t="s">
        <v>1120</v>
      </c>
      <c r="D446" s="53" t="s">
        <v>232</v>
      </c>
      <c r="E446" s="3" t="s">
        <v>192</v>
      </c>
      <c r="F446" s="42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64"/>
      <c r="AG446" s="64"/>
      <c r="AH446" s="64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52">
        <v>1</v>
      </c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79">
        <f t="shared" si="6"/>
        <v>1</v>
      </c>
      <c r="ED446" s="14"/>
    </row>
    <row r="447" spans="2:134" ht="15" customHeight="1" thickBot="1" x14ac:dyDescent="0.3">
      <c r="B447" s="14">
        <v>414</v>
      </c>
      <c r="C447" t="s">
        <v>1121</v>
      </c>
      <c r="D447" s="47" t="s">
        <v>1126</v>
      </c>
      <c r="E447" s="55" t="s">
        <v>1101</v>
      </c>
      <c r="F447" s="42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64"/>
      <c r="AG447" s="64"/>
      <c r="AH447" s="64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>
        <v>4</v>
      </c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79">
        <f t="shared" si="6"/>
        <v>1</v>
      </c>
      <c r="ED447" s="14"/>
    </row>
    <row r="448" spans="2:134" ht="15" customHeight="1" thickBot="1" x14ac:dyDescent="0.3">
      <c r="B448" s="14">
        <v>415</v>
      </c>
      <c r="C448" t="s">
        <v>1122</v>
      </c>
      <c r="D448" s="47" t="s">
        <v>1127</v>
      </c>
      <c r="E448" s="3" t="s">
        <v>192</v>
      </c>
      <c r="F448" s="42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64"/>
      <c r="AG448" s="64"/>
      <c r="AH448" s="64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>
        <v>6</v>
      </c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79">
        <f t="shared" si="6"/>
        <v>1</v>
      </c>
      <c r="ED448" s="14"/>
    </row>
    <row r="449" spans="2:134" ht="15" customHeight="1" thickBot="1" x14ac:dyDescent="0.3">
      <c r="B449" s="14">
        <v>416</v>
      </c>
      <c r="C449" t="s">
        <v>1123</v>
      </c>
      <c r="D449" s="47" t="s">
        <v>1128</v>
      </c>
      <c r="E449" s="55" t="s">
        <v>233</v>
      </c>
      <c r="F449" s="42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64"/>
      <c r="AG449" s="64"/>
      <c r="AH449" s="64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>
        <v>7</v>
      </c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79">
        <f t="shared" si="6"/>
        <v>1</v>
      </c>
      <c r="ED449" s="14"/>
    </row>
    <row r="450" spans="2:134" ht="15" customHeight="1" thickBot="1" x14ac:dyDescent="0.3">
      <c r="B450" s="14">
        <v>417</v>
      </c>
      <c r="C450" t="s">
        <v>1130</v>
      </c>
      <c r="D450" s="53" t="s">
        <v>232</v>
      </c>
      <c r="E450" s="55" t="s">
        <v>401</v>
      </c>
      <c r="F450" s="42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64"/>
      <c r="AG450" s="64"/>
      <c r="AH450" s="64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52">
        <v>2</v>
      </c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79">
        <f t="shared" si="6"/>
        <v>1</v>
      </c>
      <c r="ED450" s="14"/>
    </row>
    <row r="451" spans="2:134" ht="15" customHeight="1" thickBot="1" x14ac:dyDescent="0.3">
      <c r="B451" s="14">
        <v>418</v>
      </c>
      <c r="C451" t="s">
        <v>1131</v>
      </c>
      <c r="D451" s="53" t="s">
        <v>232</v>
      </c>
      <c r="E451" s="55" t="s">
        <v>1133</v>
      </c>
      <c r="F451" s="42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64"/>
      <c r="AG451" s="64"/>
      <c r="AH451" s="64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>
        <v>2</v>
      </c>
      <c r="DT451" s="27"/>
      <c r="DU451" s="27"/>
      <c r="DV451" s="27"/>
      <c r="DW451" s="27"/>
      <c r="DX451" s="27"/>
      <c r="DY451" s="27"/>
      <c r="DZ451" s="27"/>
      <c r="EA451" s="27"/>
      <c r="EB451" s="27"/>
      <c r="EC451" s="79">
        <f t="shared" si="6"/>
        <v>1</v>
      </c>
      <c r="ED451" s="14"/>
    </row>
    <row r="452" spans="2:134" ht="15" customHeight="1" thickBot="1" x14ac:dyDescent="0.3">
      <c r="B452" s="14">
        <v>419</v>
      </c>
      <c r="C452" t="s">
        <v>1132</v>
      </c>
      <c r="D452" s="47" t="s">
        <v>1134</v>
      </c>
      <c r="E452" s="55" t="s">
        <v>889</v>
      </c>
      <c r="F452" s="42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64"/>
      <c r="AG452" s="64"/>
      <c r="AH452" s="64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46">
        <v>8</v>
      </c>
      <c r="DT452" s="27"/>
      <c r="DU452" s="27"/>
      <c r="DV452" s="46">
        <v>10</v>
      </c>
      <c r="DW452" s="27"/>
      <c r="DX452" s="27"/>
      <c r="DY452" s="27"/>
      <c r="DZ452" s="27"/>
      <c r="EA452" s="27"/>
      <c r="EB452" s="27"/>
      <c r="EC452" s="79">
        <f t="shared" si="6"/>
        <v>2</v>
      </c>
      <c r="ED452" s="14"/>
    </row>
    <row r="453" spans="2:134" ht="15" customHeight="1" thickBot="1" x14ac:dyDescent="0.3">
      <c r="B453" s="14">
        <v>420</v>
      </c>
      <c r="C453" t="s">
        <v>1099</v>
      </c>
      <c r="D453" s="47" t="s">
        <v>231</v>
      </c>
      <c r="E453" s="3" t="s">
        <v>192</v>
      </c>
      <c r="F453" s="42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64"/>
      <c r="AG453" s="64"/>
      <c r="AH453" s="64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52">
        <v>2</v>
      </c>
      <c r="DV453" s="27"/>
      <c r="DW453" s="27"/>
      <c r="DX453" s="27"/>
      <c r="DY453" s="27"/>
      <c r="DZ453" s="27"/>
      <c r="EA453" s="27"/>
      <c r="EB453" s="27"/>
      <c r="EC453" s="79">
        <f t="shared" si="6"/>
        <v>1</v>
      </c>
      <c r="ED453" s="14"/>
    </row>
    <row r="454" spans="2:134" ht="15" customHeight="1" thickBot="1" x14ac:dyDescent="0.3">
      <c r="B454" s="14">
        <v>421</v>
      </c>
      <c r="C454" t="s">
        <v>1144</v>
      </c>
      <c r="D454" s="47" t="s">
        <v>1145</v>
      </c>
      <c r="E454" s="55" t="s">
        <v>542</v>
      </c>
      <c r="F454" s="42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64"/>
      <c r="AG454" s="64"/>
      <c r="AH454" s="64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>
        <v>4</v>
      </c>
      <c r="DV454" s="27"/>
      <c r="DW454" s="27"/>
      <c r="DX454" s="27"/>
      <c r="DY454" s="27"/>
      <c r="DZ454" s="27"/>
      <c r="EA454" s="27"/>
      <c r="EB454" s="27"/>
      <c r="EC454" s="79">
        <f t="shared" si="6"/>
        <v>1</v>
      </c>
      <c r="ED454" s="14"/>
    </row>
    <row r="455" spans="2:134" ht="15" customHeight="1" thickBot="1" x14ac:dyDescent="0.3">
      <c r="B455" s="14">
        <v>422</v>
      </c>
      <c r="C455" t="s">
        <v>1146</v>
      </c>
      <c r="D455" s="47" t="s">
        <v>1149</v>
      </c>
      <c r="E455" s="55" t="s">
        <v>1106</v>
      </c>
      <c r="F455" s="42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64"/>
      <c r="AG455" s="64"/>
      <c r="AH455" s="64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>
        <v>1</v>
      </c>
      <c r="DW455" s="27"/>
      <c r="DX455" s="27"/>
      <c r="DY455" s="27"/>
      <c r="DZ455" s="27"/>
      <c r="EA455" s="27"/>
      <c r="EB455" s="27"/>
      <c r="EC455" s="79">
        <f t="shared" si="6"/>
        <v>1</v>
      </c>
      <c r="ED455" s="14"/>
    </row>
    <row r="456" spans="2:134" ht="15" customHeight="1" thickBot="1" x14ac:dyDescent="0.3">
      <c r="B456" s="14">
        <v>423</v>
      </c>
      <c r="C456" t="s">
        <v>1147</v>
      </c>
      <c r="D456" s="47" t="s">
        <v>1148</v>
      </c>
      <c r="E456" s="3" t="s">
        <v>192</v>
      </c>
      <c r="F456" s="42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64"/>
      <c r="AG456" s="64"/>
      <c r="AH456" s="64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46">
        <v>9</v>
      </c>
      <c r="DW456" s="27"/>
      <c r="DX456" s="27"/>
      <c r="DY456" s="27"/>
      <c r="DZ456" s="27"/>
      <c r="EA456" s="27"/>
      <c r="EB456" s="27"/>
      <c r="EC456" s="79">
        <f t="shared" si="6"/>
        <v>1</v>
      </c>
      <c r="ED456" s="14"/>
    </row>
    <row r="457" spans="2:134" ht="15" customHeight="1" thickBot="1" x14ac:dyDescent="0.3">
      <c r="B457" s="14">
        <v>424</v>
      </c>
      <c r="C457" t="s">
        <v>1152</v>
      </c>
      <c r="D457" s="47" t="s">
        <v>1156</v>
      </c>
      <c r="E457" s="55" t="s">
        <v>542</v>
      </c>
      <c r="F457" s="42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64"/>
      <c r="AG457" s="64"/>
      <c r="AH457" s="64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52">
        <v>3</v>
      </c>
      <c r="DY457" s="27"/>
      <c r="DZ457" s="27"/>
      <c r="EA457" s="27"/>
      <c r="EB457" s="27"/>
      <c r="EC457" s="79">
        <f t="shared" si="6"/>
        <v>1</v>
      </c>
      <c r="ED457" s="14"/>
    </row>
    <row r="458" spans="2:134" ht="15" customHeight="1" thickBot="1" x14ac:dyDescent="0.3">
      <c r="B458" s="14">
        <v>425</v>
      </c>
      <c r="C458" t="s">
        <v>1153</v>
      </c>
      <c r="D458" s="53" t="s">
        <v>232</v>
      </c>
      <c r="E458" s="3" t="s">
        <v>192</v>
      </c>
      <c r="F458" s="42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64"/>
      <c r="AG458" s="64"/>
      <c r="AH458" s="64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46">
        <v>9</v>
      </c>
      <c r="DY458" s="27"/>
      <c r="DZ458" s="27"/>
      <c r="EA458" s="46">
        <v>9</v>
      </c>
      <c r="EB458" s="27"/>
      <c r="EC458" s="79">
        <f t="shared" si="6"/>
        <v>2</v>
      </c>
      <c r="ED458" s="14"/>
    </row>
    <row r="459" spans="2:134" ht="15" customHeight="1" thickBot="1" x14ac:dyDescent="0.3">
      <c r="B459" s="14">
        <v>426</v>
      </c>
      <c r="C459" t="s">
        <v>1154</v>
      </c>
      <c r="D459" s="47" t="s">
        <v>1155</v>
      </c>
      <c r="E459" s="55" t="s">
        <v>401</v>
      </c>
      <c r="F459" s="42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64"/>
      <c r="AG459" s="64"/>
      <c r="AH459" s="64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46">
        <v>10</v>
      </c>
      <c r="DY459" s="27"/>
      <c r="DZ459" s="27"/>
      <c r="EA459" s="27"/>
      <c r="EB459" s="27"/>
      <c r="EC459" s="79">
        <f t="shared" si="6"/>
        <v>1</v>
      </c>
      <c r="ED459" s="14"/>
    </row>
    <row r="460" spans="2:134" ht="15" customHeight="1" thickBot="1" x14ac:dyDescent="0.3">
      <c r="B460" s="14">
        <v>427</v>
      </c>
      <c r="C460" t="s">
        <v>1159</v>
      </c>
      <c r="D460" s="53" t="s">
        <v>232</v>
      </c>
      <c r="E460" s="55" t="s">
        <v>233</v>
      </c>
      <c r="F460" s="42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64"/>
      <c r="AG460" s="64"/>
      <c r="AH460" s="64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>
        <v>7</v>
      </c>
      <c r="DZ460" s="27"/>
      <c r="EA460" s="27"/>
      <c r="EB460" s="27"/>
      <c r="EC460" s="79">
        <f t="shared" si="6"/>
        <v>1</v>
      </c>
      <c r="ED460" s="14"/>
    </row>
    <row r="461" spans="2:134" ht="15" customHeight="1" thickBot="1" x14ac:dyDescent="0.3">
      <c r="B461" s="14">
        <v>428</v>
      </c>
      <c r="C461" t="s">
        <v>1160</v>
      </c>
      <c r="D461" s="47" t="s">
        <v>1163</v>
      </c>
      <c r="E461" s="55" t="s">
        <v>891</v>
      </c>
      <c r="F461" s="42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64"/>
      <c r="AG461" s="64"/>
      <c r="AH461" s="64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>
        <v>6</v>
      </c>
      <c r="EA461" s="27"/>
      <c r="EB461" s="27"/>
      <c r="EC461" s="79">
        <f t="shared" si="6"/>
        <v>1</v>
      </c>
      <c r="ED461" s="14"/>
    </row>
    <row r="462" spans="2:134" ht="15" customHeight="1" thickBot="1" x14ac:dyDescent="0.3">
      <c r="B462" s="14">
        <v>429</v>
      </c>
      <c r="C462" t="s">
        <v>1161</v>
      </c>
      <c r="D462" s="47" t="s">
        <v>1162</v>
      </c>
      <c r="E462" s="55" t="s">
        <v>272</v>
      </c>
      <c r="F462" s="42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64"/>
      <c r="AG462" s="64"/>
      <c r="AH462" s="64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46">
        <v>8</v>
      </c>
      <c r="EA462" s="27"/>
      <c r="EB462" s="27"/>
      <c r="EC462" s="79">
        <f t="shared" si="6"/>
        <v>1</v>
      </c>
      <c r="ED462" s="14"/>
    </row>
    <row r="463" spans="2:134" ht="15" customHeight="1" thickBot="1" x14ac:dyDescent="0.3">
      <c r="B463" s="14">
        <v>430</v>
      </c>
      <c r="C463" t="s">
        <v>1164</v>
      </c>
      <c r="D463" s="47" t="s">
        <v>1169</v>
      </c>
      <c r="E463" s="55" t="s">
        <v>401</v>
      </c>
      <c r="F463" s="42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64"/>
      <c r="AG463" s="64"/>
      <c r="AH463" s="64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52">
        <v>1</v>
      </c>
      <c r="EB463" s="27"/>
      <c r="EC463" s="79">
        <f t="shared" si="6"/>
        <v>1</v>
      </c>
      <c r="ED463" s="14"/>
    </row>
    <row r="464" spans="2:134" ht="15" customHeight="1" thickBot="1" x14ac:dyDescent="0.3">
      <c r="B464" s="14">
        <v>431</v>
      </c>
      <c r="C464" t="s">
        <v>1165</v>
      </c>
      <c r="D464" s="47" t="s">
        <v>1170</v>
      </c>
      <c r="E464" s="55" t="s">
        <v>693</v>
      </c>
      <c r="F464" s="42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64"/>
      <c r="AG464" s="64"/>
      <c r="AH464" s="64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52">
        <v>3</v>
      </c>
      <c r="EB464" s="27"/>
      <c r="EC464" s="79">
        <f t="shared" si="6"/>
        <v>1</v>
      </c>
      <c r="ED464" s="14"/>
    </row>
    <row r="465" spans="2:134" ht="15" customHeight="1" thickBot="1" x14ac:dyDescent="0.3">
      <c r="B465" s="14">
        <v>432</v>
      </c>
      <c r="C465" t="s">
        <v>1166</v>
      </c>
      <c r="D465" s="53" t="s">
        <v>232</v>
      </c>
      <c r="E465" s="55" t="s">
        <v>233</v>
      </c>
      <c r="F465" s="42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64"/>
      <c r="AG465" s="64"/>
      <c r="AH465" s="64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>
        <v>7</v>
      </c>
      <c r="EB465" s="46">
        <v>8</v>
      </c>
      <c r="EC465" s="79">
        <f t="shared" si="6"/>
        <v>2</v>
      </c>
      <c r="ED465" s="14"/>
    </row>
    <row r="466" spans="2:134" ht="15" customHeight="1" thickBot="1" x14ac:dyDescent="0.3">
      <c r="B466" s="14">
        <v>433</v>
      </c>
      <c r="C466" t="s">
        <v>1167</v>
      </c>
      <c r="D466" s="47" t="s">
        <v>1168</v>
      </c>
      <c r="E466" s="3" t="s">
        <v>192</v>
      </c>
      <c r="F466" s="42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64"/>
      <c r="AG466" s="64"/>
      <c r="AH466" s="64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46">
        <v>10</v>
      </c>
      <c r="EB466" s="27"/>
      <c r="EC466" s="79">
        <f t="shared" si="6"/>
        <v>1</v>
      </c>
      <c r="ED466" s="14"/>
    </row>
    <row r="467" spans="2:134" ht="15" customHeight="1" thickBot="1" x14ac:dyDescent="0.3">
      <c r="B467" s="14">
        <v>434</v>
      </c>
      <c r="C467" s="88" t="s">
        <v>1172</v>
      </c>
      <c r="D467" s="53" t="s">
        <v>232</v>
      </c>
      <c r="E467" s="55" t="s">
        <v>233</v>
      </c>
      <c r="F467" s="42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64"/>
      <c r="AG467" s="64"/>
      <c r="AH467" s="64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>
        <v>4</v>
      </c>
      <c r="EC467" s="79">
        <f t="shared" si="6"/>
        <v>1</v>
      </c>
      <c r="ED467" s="14"/>
    </row>
    <row r="468" spans="2:134" ht="15" customHeight="1" thickBot="1" x14ac:dyDescent="0.3">
      <c r="B468" s="14"/>
      <c r="C468" s="47"/>
      <c r="D468" s="47"/>
      <c r="F468" s="42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64"/>
      <c r="AG468" s="64"/>
      <c r="AH468" s="64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79">
        <f t="shared" si="6"/>
        <v>0</v>
      </c>
      <c r="ED468" s="14"/>
    </row>
    <row r="469" spans="2:134" x14ac:dyDescent="0.25">
      <c r="B469" s="14"/>
      <c r="C469" s="14"/>
      <c r="D469" s="15"/>
      <c r="E469" s="37" t="s">
        <v>25</v>
      </c>
      <c r="F469" s="37">
        <v>10</v>
      </c>
      <c r="G469" s="37">
        <f t="shared" ref="G469:AL469" si="7">COUNTIF(G33:G397,"&gt;0")</f>
        <v>9</v>
      </c>
      <c r="H469" s="37">
        <f t="shared" si="7"/>
        <v>9</v>
      </c>
      <c r="I469" s="37">
        <f t="shared" si="7"/>
        <v>10</v>
      </c>
      <c r="J469" s="37">
        <f t="shared" si="7"/>
        <v>10</v>
      </c>
      <c r="K469" s="37">
        <f t="shared" si="7"/>
        <v>10</v>
      </c>
      <c r="L469" s="37">
        <f t="shared" si="7"/>
        <v>10</v>
      </c>
      <c r="M469" s="37">
        <f t="shared" si="7"/>
        <v>9</v>
      </c>
      <c r="N469" s="37">
        <f t="shared" si="7"/>
        <v>9</v>
      </c>
      <c r="O469" s="37">
        <f t="shared" si="7"/>
        <v>10</v>
      </c>
      <c r="P469" s="37">
        <f t="shared" si="7"/>
        <v>10</v>
      </c>
      <c r="Q469" s="37">
        <f t="shared" si="7"/>
        <v>10</v>
      </c>
      <c r="R469" s="37">
        <f t="shared" si="7"/>
        <v>9</v>
      </c>
      <c r="S469" s="37">
        <f t="shared" si="7"/>
        <v>10</v>
      </c>
      <c r="T469" s="37">
        <f t="shared" si="7"/>
        <v>10</v>
      </c>
      <c r="U469" s="37">
        <f t="shared" si="7"/>
        <v>10</v>
      </c>
      <c r="V469" s="37">
        <f t="shared" si="7"/>
        <v>10</v>
      </c>
      <c r="W469" s="37">
        <f t="shared" si="7"/>
        <v>10</v>
      </c>
      <c r="X469" s="37">
        <f t="shared" si="7"/>
        <v>10</v>
      </c>
      <c r="Y469" s="37">
        <f t="shared" si="7"/>
        <v>10</v>
      </c>
      <c r="Z469" s="37">
        <f t="shared" si="7"/>
        <v>10</v>
      </c>
      <c r="AA469" s="37">
        <f t="shared" si="7"/>
        <v>10</v>
      </c>
      <c r="AB469" s="37">
        <f t="shared" si="7"/>
        <v>10</v>
      </c>
      <c r="AC469" s="37">
        <f t="shared" si="7"/>
        <v>10</v>
      </c>
      <c r="AD469" s="37">
        <f t="shared" si="7"/>
        <v>10</v>
      </c>
      <c r="AE469" s="37">
        <f t="shared" si="7"/>
        <v>9</v>
      </c>
      <c r="AF469" s="37">
        <f t="shared" si="7"/>
        <v>8</v>
      </c>
      <c r="AG469" s="37">
        <f t="shared" si="7"/>
        <v>10</v>
      </c>
      <c r="AH469" s="37">
        <f t="shared" si="7"/>
        <v>9</v>
      </c>
      <c r="AI469" s="37">
        <f t="shared" si="7"/>
        <v>9</v>
      </c>
      <c r="AJ469" s="37">
        <f t="shared" si="7"/>
        <v>10</v>
      </c>
      <c r="AK469" s="37">
        <f t="shared" si="7"/>
        <v>9</v>
      </c>
      <c r="AL469" s="37">
        <f t="shared" si="7"/>
        <v>10</v>
      </c>
      <c r="AM469" s="37">
        <f t="shared" ref="AM469:BR469" si="8">COUNTIF(AM33:AM397,"&gt;0")</f>
        <v>9</v>
      </c>
      <c r="AN469" s="37">
        <f t="shared" si="8"/>
        <v>10</v>
      </c>
      <c r="AO469" s="37">
        <f t="shared" si="8"/>
        <v>8</v>
      </c>
      <c r="AP469" s="37">
        <f t="shared" si="8"/>
        <v>10</v>
      </c>
      <c r="AQ469" s="37">
        <f t="shared" si="8"/>
        <v>10</v>
      </c>
      <c r="AR469" s="37">
        <f t="shared" si="8"/>
        <v>10</v>
      </c>
      <c r="AS469" s="37">
        <f t="shared" si="8"/>
        <v>10</v>
      </c>
      <c r="AT469" s="37">
        <f t="shared" si="8"/>
        <v>9</v>
      </c>
      <c r="AU469" s="37">
        <f t="shared" si="8"/>
        <v>8</v>
      </c>
      <c r="AV469" s="37">
        <f t="shared" si="8"/>
        <v>10</v>
      </c>
      <c r="AW469" s="37">
        <f t="shared" si="8"/>
        <v>10</v>
      </c>
      <c r="AX469" s="37">
        <f t="shared" si="8"/>
        <v>9</v>
      </c>
      <c r="AY469" s="37">
        <f t="shared" si="8"/>
        <v>10</v>
      </c>
      <c r="AZ469" s="37">
        <f t="shared" si="8"/>
        <v>10</v>
      </c>
      <c r="BA469" s="37">
        <f t="shared" si="8"/>
        <v>9</v>
      </c>
      <c r="BB469" s="37">
        <f t="shared" si="8"/>
        <v>10</v>
      </c>
      <c r="BC469" s="37">
        <f t="shared" si="8"/>
        <v>9</v>
      </c>
      <c r="BD469" s="37">
        <f t="shared" si="8"/>
        <v>9</v>
      </c>
      <c r="BE469" s="37">
        <f t="shared" si="8"/>
        <v>10</v>
      </c>
      <c r="BF469" s="37">
        <f t="shared" si="8"/>
        <v>9</v>
      </c>
      <c r="BG469" s="37">
        <f t="shared" si="8"/>
        <v>9</v>
      </c>
      <c r="BH469" s="37">
        <f t="shared" si="8"/>
        <v>10</v>
      </c>
      <c r="BI469" s="37">
        <f t="shared" si="8"/>
        <v>9</v>
      </c>
      <c r="BJ469" s="37">
        <f t="shared" si="8"/>
        <v>10</v>
      </c>
      <c r="BK469" s="37">
        <f t="shared" si="8"/>
        <v>10</v>
      </c>
      <c r="BL469" s="37">
        <f t="shared" si="8"/>
        <v>10</v>
      </c>
      <c r="BM469" s="37">
        <f t="shared" si="8"/>
        <v>10</v>
      </c>
      <c r="BN469" s="37">
        <f t="shared" si="8"/>
        <v>9</v>
      </c>
      <c r="BO469" s="37">
        <f t="shared" si="8"/>
        <v>9</v>
      </c>
      <c r="BP469" s="37">
        <f t="shared" si="8"/>
        <v>10</v>
      </c>
      <c r="BQ469" s="37">
        <f t="shared" si="8"/>
        <v>10</v>
      </c>
      <c r="BR469" s="37">
        <f t="shared" si="8"/>
        <v>9</v>
      </c>
      <c r="BS469" s="37">
        <f t="shared" ref="BS469:CV469" si="9">COUNTIF(BS33:BS397,"&gt;0")</f>
        <v>10</v>
      </c>
      <c r="BT469" s="37">
        <f t="shared" si="9"/>
        <v>8</v>
      </c>
      <c r="BU469" s="37">
        <f t="shared" si="9"/>
        <v>10</v>
      </c>
      <c r="BV469" s="37">
        <f t="shared" si="9"/>
        <v>10</v>
      </c>
      <c r="BW469" s="37">
        <f t="shared" si="9"/>
        <v>10</v>
      </c>
      <c r="BX469" s="37">
        <f t="shared" si="9"/>
        <v>10</v>
      </c>
      <c r="BY469" s="37">
        <f t="shared" si="9"/>
        <v>10</v>
      </c>
      <c r="BZ469" s="37">
        <f t="shared" si="9"/>
        <v>10</v>
      </c>
      <c r="CA469" s="37">
        <f t="shared" si="9"/>
        <v>10</v>
      </c>
      <c r="CB469" s="37">
        <f t="shared" si="9"/>
        <v>10</v>
      </c>
      <c r="CC469" s="37">
        <f t="shared" si="9"/>
        <v>10</v>
      </c>
      <c r="CD469" s="37">
        <f t="shared" si="9"/>
        <v>10</v>
      </c>
      <c r="CE469" s="37">
        <f t="shared" si="9"/>
        <v>10</v>
      </c>
      <c r="CF469" s="37">
        <f t="shared" si="9"/>
        <v>10</v>
      </c>
      <c r="CG469" s="37">
        <f t="shared" si="9"/>
        <v>10</v>
      </c>
      <c r="CH469" s="37">
        <f t="shared" si="9"/>
        <v>10</v>
      </c>
      <c r="CI469" s="37">
        <f t="shared" si="9"/>
        <v>9</v>
      </c>
      <c r="CJ469" s="37">
        <f t="shared" si="9"/>
        <v>9</v>
      </c>
      <c r="CK469" s="37">
        <f t="shared" si="9"/>
        <v>9</v>
      </c>
      <c r="CL469" s="37">
        <f t="shared" si="9"/>
        <v>10</v>
      </c>
      <c r="CM469" s="37">
        <f t="shared" si="9"/>
        <v>10</v>
      </c>
      <c r="CN469" s="37">
        <f t="shared" si="9"/>
        <v>10</v>
      </c>
      <c r="CO469" s="37">
        <f t="shared" si="9"/>
        <v>10</v>
      </c>
      <c r="CP469" s="37">
        <f t="shared" si="9"/>
        <v>10</v>
      </c>
      <c r="CQ469" s="37">
        <f t="shared" si="9"/>
        <v>9</v>
      </c>
      <c r="CR469" s="37">
        <f t="shared" si="9"/>
        <v>10</v>
      </c>
      <c r="CS469" s="37">
        <f t="shared" si="9"/>
        <v>10</v>
      </c>
      <c r="CT469" s="37">
        <f t="shared" si="9"/>
        <v>10</v>
      </c>
      <c r="CU469" s="37">
        <f t="shared" si="9"/>
        <v>10</v>
      </c>
      <c r="CV469" s="37">
        <f t="shared" si="9"/>
        <v>10</v>
      </c>
      <c r="CW469" s="37">
        <f>COUNTIF(CW33:CW398,"&gt;0")</f>
        <v>10</v>
      </c>
      <c r="CX469" s="37">
        <f>COUNTIF(CX33:CX400,"&gt;0")</f>
        <v>10</v>
      </c>
      <c r="CY469" s="37">
        <f>COUNTIF(CY33:CY401,"&gt;0")</f>
        <v>9</v>
      </c>
      <c r="CZ469" s="37">
        <f>COUNTIF(CZ33:CZ405,"&gt;0")</f>
        <v>10</v>
      </c>
      <c r="DA469" s="37">
        <f>COUNTIF(DA33:DA408,"&gt;0")</f>
        <v>10</v>
      </c>
      <c r="DB469" s="37">
        <f>COUNTIF(DB33:DB410,"&gt;0")</f>
        <v>10</v>
      </c>
      <c r="DC469" s="37">
        <f>COUNTIF(DC33:DC412,"&gt;0")</f>
        <v>10</v>
      </c>
      <c r="DD469" s="37">
        <f>COUNTIF(DD33:DD415,"&gt;0")</f>
        <v>9</v>
      </c>
      <c r="DE469" s="37">
        <f>COUNTIF(DE33:DE417,"&gt;0")</f>
        <v>10</v>
      </c>
      <c r="DF469" s="37">
        <f>COUNTIF(DF33:DF419,"&gt;0")</f>
        <v>10</v>
      </c>
      <c r="DG469" s="37">
        <f>COUNTIF(DG33:DG420,"&gt;0")</f>
        <v>9</v>
      </c>
      <c r="DH469" s="37">
        <f>COUNTIF(DH33:DH425,"&gt;0")</f>
        <v>9</v>
      </c>
      <c r="DI469" s="37">
        <f>COUNTIF(DI33:DI427,"&gt;0")</f>
        <v>10</v>
      </c>
      <c r="DJ469" s="37">
        <f>COUNTIF(DJ33:DJ428,"&gt;0")</f>
        <v>9</v>
      </c>
      <c r="DK469" s="37">
        <f>COUNTIF(DK33:DK434,"&gt;0")</f>
        <v>10</v>
      </c>
      <c r="DL469" s="37">
        <f>COUNTIF(DL33:DL434,"&gt;0")</f>
        <v>10</v>
      </c>
      <c r="DM469" s="37">
        <f>COUNTIF(DM33:DM436,"&gt;0")</f>
        <v>10</v>
      </c>
      <c r="DN469" s="37">
        <f>COUNTIF(DN33:DN442,"&gt;0")</f>
        <v>10</v>
      </c>
      <c r="DO469" s="37">
        <f>COUNTIF(DO33:DO434,"&gt;0")</f>
        <v>10</v>
      </c>
      <c r="DP469" s="37">
        <f>COUNTIF(DP33:DP445,"&gt;0")</f>
        <v>10</v>
      </c>
      <c r="DQ469" s="37">
        <f>COUNTIF(DQ33:DQ449,"&gt;0")</f>
        <v>10</v>
      </c>
      <c r="DR469" s="37">
        <f>COUNTIF(DR33:DR450,"&gt;0")</f>
        <v>10</v>
      </c>
      <c r="DS469" s="37">
        <f>COUNTIF(DS33:DS452,"&gt;0")</f>
        <v>10</v>
      </c>
      <c r="DT469" s="37">
        <f t="shared" ref="DT469" si="10">COUNTIF(DT33:DT452,"&gt;0")</f>
        <v>10</v>
      </c>
      <c r="DU469" s="37">
        <f>COUNTIF(DU33:DU455,"&gt;0")</f>
        <v>9</v>
      </c>
      <c r="DV469" s="37">
        <f>COUNTIF(DV33:DV456,"&gt;0")</f>
        <v>10</v>
      </c>
      <c r="DW469" s="37">
        <f t="shared" ref="DW469" si="11">COUNTIF(DW33:DW455,"&gt;0")</f>
        <v>10</v>
      </c>
      <c r="DX469" s="37">
        <f>COUNTIF(DX33:DX459,"&gt;0")</f>
        <v>10</v>
      </c>
      <c r="DY469" s="37">
        <f>COUNTIF(DY33:DY460,"&gt;0")</f>
        <v>10</v>
      </c>
      <c r="DZ469" s="37">
        <f>COUNTIF(DZ33:DZ462,"&gt;0")</f>
        <v>9</v>
      </c>
      <c r="EA469" s="37">
        <f>COUNTIF(EA33:EA466,"&gt;0")</f>
        <v>10</v>
      </c>
      <c r="EB469" s="37">
        <f>COUNTIF(EB33:EB467,"&gt;0")</f>
        <v>10</v>
      </c>
      <c r="EC469" s="5">
        <f>SUM(F469:EB469)</f>
        <v>1230</v>
      </c>
      <c r="ED469" s="14"/>
    </row>
    <row r="470" spans="2:134" ht="9.75" customHeight="1" x14ac:dyDescent="0.25">
      <c r="B470" s="14"/>
      <c r="C470" s="14"/>
      <c r="D470" s="15"/>
      <c r="E470" s="15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</row>
  </sheetData>
  <mergeCells count="3">
    <mergeCell ref="C2:EC2"/>
    <mergeCell ref="F3:Y3"/>
    <mergeCell ref="F31:Y31"/>
  </mergeCells>
  <phoneticPr fontId="10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Vereinschart</vt:lpstr>
      <vt:lpstr>Spielerchart</vt:lpstr>
      <vt:lpstr>Gegnerchart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Warnk, Torsten</dc:creator>
  <cp:lastModifiedBy>Warnk, Torsten</cp:lastModifiedBy>
  <dcterms:created xsi:type="dcterms:W3CDTF">2020-05-20T13:27:14Z</dcterms:created>
  <dcterms:modified xsi:type="dcterms:W3CDTF">2021-06-27T20:12:16Z</dcterms:modified>
</cp:coreProperties>
</file>